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5480" windowHeight="10170"/>
  </bookViews>
  <sheets>
    <sheet name="Додаток 1" sheetId="4" r:id="rId1"/>
    <sheet name="Додаток 3" sheetId="5" r:id="rId2"/>
    <sheet name="Додаток 4" sheetId="6" r:id="rId3"/>
    <sheet name="Додаток 5" sheetId="7" r:id="rId4"/>
    <sheet name="Додаток 6" sheetId="2" r:id="rId5"/>
    <sheet name="Лист1" sheetId="8" r:id="rId6"/>
  </sheets>
  <definedNames>
    <definedName name="_xlnm.Print_Area" localSheetId="0">'Додаток 1'!$A$1:$G$18</definedName>
    <definedName name="_xlnm.Print_Area" localSheetId="1">'Додаток 3'!$A$1:$D$43</definedName>
    <definedName name="_xlnm.Print_Area" localSheetId="2">'Додаток 4'!$A$1:$J$40</definedName>
    <definedName name="_xlnm.Print_Area" localSheetId="3">'Додаток 5'!$A$1:$M$49</definedName>
  </definedNames>
  <calcPr calcId="124519"/>
</workbook>
</file>

<file path=xl/calcChain.xml><?xml version="1.0" encoding="utf-8"?>
<calcChain xmlns="http://schemas.openxmlformats.org/spreadsheetml/2006/main">
  <c r="B47" i="6"/>
  <c r="B12" i="4"/>
  <c r="B10"/>
  <c r="B11"/>
  <c r="D10"/>
  <c r="E10"/>
  <c r="F10"/>
  <c r="G10"/>
  <c r="C10"/>
  <c r="L22" i="6"/>
  <c r="L27"/>
  <c r="L9"/>
  <c r="L10"/>
  <c r="L11"/>
  <c r="L12"/>
  <c r="L13"/>
  <c r="L14"/>
  <c r="L15"/>
  <c r="L16"/>
  <c r="L17"/>
  <c r="L18"/>
  <c r="L19"/>
  <c r="L20"/>
  <c r="L21"/>
  <c r="L23"/>
  <c r="L24"/>
  <c r="L25"/>
  <c r="L26"/>
  <c r="L28"/>
  <c r="L29"/>
  <c r="L30"/>
  <c r="L31"/>
  <c r="L32"/>
  <c r="L33"/>
  <c r="L34"/>
  <c r="L8"/>
  <c r="L35"/>
  <c r="B35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8"/>
  <c r="C35"/>
  <c r="D43"/>
  <c r="I9" i="4"/>
  <c r="B9"/>
  <c r="C17" i="2"/>
  <c r="D17"/>
  <c r="B17"/>
  <c r="B38" i="7"/>
  <c r="E38"/>
  <c r="F38"/>
  <c r="G38"/>
  <c r="H38"/>
  <c r="I38"/>
  <c r="J38"/>
  <c r="M38"/>
  <c r="L38"/>
  <c r="K38"/>
  <c r="D38"/>
  <c r="C38"/>
  <c r="C36" i="5"/>
  <c r="D36"/>
  <c r="B36"/>
  <c r="D35" i="6"/>
</calcChain>
</file>

<file path=xl/sharedStrings.xml><?xml version="1.0" encoding="utf-8"?>
<sst xmlns="http://schemas.openxmlformats.org/spreadsheetml/2006/main" count="176" uniqueCount="74">
  <si>
    <t>Район, місто області</t>
  </si>
  <si>
    <t>Бахмацький</t>
  </si>
  <si>
    <t>Бобровицький</t>
  </si>
  <si>
    <t>Борзнянський</t>
  </si>
  <si>
    <t>Варвинський</t>
  </si>
  <si>
    <t>Городнянський</t>
  </si>
  <si>
    <t>Ічнянський</t>
  </si>
  <si>
    <t>Козелецький</t>
  </si>
  <si>
    <t>Коропський</t>
  </si>
  <si>
    <t>Корюківський</t>
  </si>
  <si>
    <t>Куликівський</t>
  </si>
  <si>
    <t>Менський</t>
  </si>
  <si>
    <t>Ніжинський</t>
  </si>
  <si>
    <t>Н.-Сіверський</t>
  </si>
  <si>
    <t>Носівський</t>
  </si>
  <si>
    <t>Прилуцький</t>
  </si>
  <si>
    <t>Ріпкинський</t>
  </si>
  <si>
    <t>Семенівський</t>
  </si>
  <si>
    <t>Сосницький</t>
  </si>
  <si>
    <t>Срібнянський</t>
  </si>
  <si>
    <t>Талалаївський</t>
  </si>
  <si>
    <t>Чернігівський</t>
  </si>
  <si>
    <t>м. Ніжин</t>
  </si>
  <si>
    <t>м. Новгород-Сіверський</t>
  </si>
  <si>
    <t>м. Прилуки</t>
  </si>
  <si>
    <t>м. Чернігів</t>
  </si>
  <si>
    <t>Кількість дітей-сиріт, дітей, позбавлених батьківського піклування та осіб з їх числа, які є власниками житла, що потребує проведення ремонту, осіб</t>
  </si>
  <si>
    <t>Число квартир та садиб, які на праві власності належать дітям-сиротам, дітям, позбавленим батьківського піклування, особам з їх числа, та потребують проведення ремонту, одиниць</t>
  </si>
  <si>
    <t>Орієнтовна вартість проведення ремонтних робіт цих квартир та садиб, одиниць, тис. грн.</t>
  </si>
  <si>
    <t xml:space="preserve">Ресурсне забезпечення </t>
  </si>
  <si>
    <t>тис. грн</t>
  </si>
  <si>
    <t xml:space="preserve">Джерела фінансування </t>
  </si>
  <si>
    <t xml:space="preserve">Обсяг фінансування </t>
  </si>
  <si>
    <t xml:space="preserve">У тому числі за роками </t>
  </si>
  <si>
    <t xml:space="preserve">Обласний бюджет </t>
  </si>
  <si>
    <t xml:space="preserve">Районні, міські, селищні, сільські бюджети </t>
  </si>
  <si>
    <t>Інші джерела (залучені кошти)</t>
  </si>
  <si>
    <t>Всього:</t>
  </si>
  <si>
    <t>Район, місто</t>
  </si>
  <si>
    <t>Райони:</t>
  </si>
  <si>
    <t>Міста:</t>
  </si>
  <si>
    <t>Разом:</t>
  </si>
  <si>
    <t>на 2016-2020 роки</t>
  </si>
  <si>
    <t>Кількість (осіб з числа) дітей-сиріт, дітей, позбавлених батьківського піклування, які потребують забезпечення соціальним житлом(квартирами та садибами) в межах Програми, осіб</t>
  </si>
  <si>
    <t xml:space="preserve">Загальний обсяг фінансування </t>
  </si>
  <si>
    <t>Обласний бюджет</t>
  </si>
  <si>
    <t>Залучені кошти</t>
  </si>
  <si>
    <t>У тому числі розподіл коштів за роками</t>
  </si>
  <si>
    <t>Кількість житла, яке планується надати</t>
  </si>
  <si>
    <t>Кількість квартир, садиб (одиниць)</t>
  </si>
  <si>
    <t>Загальна площа житла                     (кв. метрів)</t>
  </si>
  <si>
    <t>Загальна площа житла (кв. метрів)</t>
  </si>
  <si>
    <t>Середня норма забезпечення житлом дітей-сиріт, дітей, позбавлених батьківського піклування становить 31,5 кв. метрів. Загальна площа житла, що складається з однієї кімнати (однокімнатної квартири), яке надається зазначеним особам, не може перевищувати 50 кв. метрів.</t>
  </si>
  <si>
    <t>Л.Ф.Зеленько</t>
  </si>
  <si>
    <t>Начальник Служби у справах дітей облдержадміністрації</t>
  </si>
  <si>
    <t>Обсяги потреб у закупівлі житла та його ремонту</t>
  </si>
  <si>
    <t>Середня вартість 1 кв. м. загальної площі житла становить 7348 гривень.</t>
  </si>
  <si>
    <t>Сновський</t>
  </si>
  <si>
    <t>обласної Програми  із забезпечення житлом дітей-сиріт, дітей, позбавлених батьківського піклування, та осіб з їх числа на 2016-2020 роки</t>
  </si>
  <si>
    <t xml:space="preserve">Прогнозні показники фінансування обласної програми   із забезпечення житлом дітей-сиріт, </t>
  </si>
  <si>
    <t xml:space="preserve">Очікувані результати виконання обласної Програми із забезпечення житлом дітей-сиріт, </t>
  </si>
  <si>
    <t xml:space="preserve">Прогнозні показники фінансування обласної програми із забезпечення житлом дітей-сиріт, дітей, позбавлених батьківського піклування, та осіб з їх числа на 2016-2020 роки  в частині проведення ремонтних робіт житла </t>
  </si>
  <si>
    <t xml:space="preserve">дітей, позбавлених батьківського піклування, та осіб з їх числа на 2016-2020 роки в частині придбання житла </t>
  </si>
  <si>
    <t xml:space="preserve">Додаток 1 </t>
  </si>
  <si>
    <t>до проекту Програми  із забезпечення житлом дітей-сиріт, дітей, позбавлених батьківського піклування, та осіб з їх числа на 2016-2020 роки</t>
  </si>
  <si>
    <t xml:space="preserve">Додаток 4                                                               </t>
  </si>
  <si>
    <t xml:space="preserve">Додаток 5                                                                                </t>
  </si>
  <si>
    <t xml:space="preserve">Додаток 6                                                                                                         </t>
  </si>
  <si>
    <t>Додаток 3</t>
  </si>
  <si>
    <t>до проекту обласної Програми  із забезпечення житлом дітей-сиріт, дітей, позбавлених батьківського піклування, та осіб з їх числа на 2016-2020 роки</t>
  </si>
  <si>
    <t xml:space="preserve">В.о директора Департаменту житлово-комунального господарства, регіонального розвитку та інфраструктури облдержадміністрації </t>
  </si>
  <si>
    <t>Л.І.Борсук</t>
  </si>
  <si>
    <t xml:space="preserve">В.о. директора Департаменту житлово-комунального господарства, регіонального розвитку та інфраструктури облдержадміністрації </t>
  </si>
  <si>
    <t xml:space="preserve">дітей, позбавлених батьківського піклування, та осіб з їх числа на 2016-2020 роки в частині придбання житла  </t>
  </si>
</sst>
</file>

<file path=xl/styles.xml><?xml version="1.0" encoding="utf-8"?>
<styleSheet xmlns="http://schemas.openxmlformats.org/spreadsheetml/2006/main">
  <numFmts count="1">
    <numFmt numFmtId="171" formatCode="_-* #,##0.00_р_._-;\-* #,##0.00_р_._-;_-* &quot;-&quot;??_р_._-;_-@_-"/>
  </numFmts>
  <fonts count="2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 Cyr"/>
      <charset val="204"/>
    </font>
    <font>
      <i/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Arial Cyr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71" fontId="23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0" xfId="1" applyAlignment="1">
      <alignment vertical="top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vertical="top"/>
    </xf>
    <xf numFmtId="0" fontId="11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justify" vertical="top" wrapText="1"/>
    </xf>
    <xf numFmtId="0" fontId="12" fillId="0" borderId="0" xfId="1" applyFont="1"/>
    <xf numFmtId="0" fontId="5" fillId="0" borderId="0" xfId="1"/>
    <xf numFmtId="0" fontId="13" fillId="0" borderId="0" xfId="1" applyFont="1"/>
    <xf numFmtId="0" fontId="14" fillId="0" borderId="0" xfId="1" applyFont="1"/>
    <xf numFmtId="0" fontId="6" fillId="0" borderId="0" xfId="1" applyFont="1" applyAlignment="1">
      <alignment vertical="top" wrapText="1"/>
    </xf>
    <xf numFmtId="0" fontId="5" fillId="0" borderId="0" xfId="1" applyAlignment="1">
      <alignment horizontal="center" vertical="center"/>
    </xf>
    <xf numFmtId="0" fontId="16" fillId="0" borderId="1" xfId="1" applyFont="1" applyBorder="1"/>
    <xf numFmtId="0" fontId="17" fillId="0" borderId="1" xfId="1" applyFont="1" applyBorder="1"/>
    <xf numFmtId="0" fontId="18" fillId="0" borderId="0" xfId="1" applyFont="1"/>
    <xf numFmtId="0" fontId="19" fillId="0" borderId="1" xfId="1" applyFont="1" applyBorder="1" applyAlignment="1">
      <alignment horizontal="justify" vertical="top" wrapText="1"/>
    </xf>
    <xf numFmtId="0" fontId="19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5" fillId="0" borderId="1" xfId="1" applyFont="1" applyBorder="1"/>
    <xf numFmtId="0" fontId="15" fillId="0" borderId="1" xfId="1" applyFont="1" applyBorder="1" applyAlignment="1">
      <alignment horizontal="center"/>
    </xf>
    <xf numFmtId="0" fontId="20" fillId="0" borderId="0" xfId="1" applyFont="1"/>
    <xf numFmtId="0" fontId="2" fillId="0" borderId="1" xfId="0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textRotation="90" wrapText="1"/>
    </xf>
    <xf numFmtId="0" fontId="21" fillId="0" borderId="1" xfId="1" applyFont="1" applyBorder="1" applyAlignment="1">
      <alignment vertical="center" textRotation="90" wrapText="1"/>
    </xf>
    <xf numFmtId="0" fontId="18" fillId="0" borderId="1" xfId="1" applyFont="1" applyBorder="1"/>
    <xf numFmtId="0" fontId="15" fillId="0" borderId="0" xfId="1" applyFont="1" applyBorder="1"/>
    <xf numFmtId="0" fontId="15" fillId="0" borderId="0" xfId="1" applyFont="1" applyBorder="1" applyAlignment="1">
      <alignment horizontal="center"/>
    </xf>
    <xf numFmtId="0" fontId="19" fillId="0" borderId="0" xfId="1" applyFont="1" applyBorder="1" applyAlignment="1">
      <alignment horizontal="left"/>
    </xf>
    <xf numFmtId="0" fontId="10" fillId="0" borderId="0" xfId="1" applyFont="1" applyAlignment="1">
      <alignment horizontal="right"/>
    </xf>
    <xf numFmtId="0" fontId="21" fillId="0" borderId="1" xfId="1" applyFont="1" applyBorder="1"/>
    <xf numFmtId="2" fontId="4" fillId="0" borderId="1" xfId="0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 vertical="top"/>
    </xf>
    <xf numFmtId="2" fontId="5" fillId="0" borderId="0" xfId="1" applyNumberFormat="1" applyAlignment="1">
      <alignment vertical="top"/>
    </xf>
    <xf numFmtId="0" fontId="22" fillId="0" borderId="1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13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2" fontId="14" fillId="0" borderId="0" xfId="1" applyNumberFormat="1" applyFont="1" applyAlignment="1">
      <alignment vertical="top" wrapText="1"/>
    </xf>
    <xf numFmtId="0" fontId="5" fillId="0" borderId="0" xfId="1" applyAlignment="1">
      <alignment vertical="top" wrapText="1"/>
    </xf>
    <xf numFmtId="0" fontId="7" fillId="0" borderId="0" xfId="1" applyFont="1" applyAlignment="1">
      <alignment vertical="top" wrapText="1"/>
    </xf>
    <xf numFmtId="171" fontId="11" fillId="0" borderId="1" xfId="2" applyFont="1" applyBorder="1" applyAlignment="1">
      <alignment horizontal="center" vertical="top"/>
    </xf>
    <xf numFmtId="0" fontId="5" fillId="0" borderId="0" xfId="1" applyAlignment="1">
      <alignment horizontal="center" vertical="top"/>
    </xf>
    <xf numFmtId="0" fontId="10" fillId="0" borderId="0" xfId="1" applyFont="1" applyAlignment="1">
      <alignment horizontal="center" vertical="top" wrapText="1"/>
    </xf>
    <xf numFmtId="0" fontId="24" fillId="0" borderId="1" xfId="1" applyFont="1" applyBorder="1"/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justify" vertical="top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top" wrapText="1"/>
    </xf>
    <xf numFmtId="2" fontId="9" fillId="0" borderId="1" xfId="1" applyNumberFormat="1" applyFont="1" applyBorder="1" applyAlignment="1">
      <alignment horizontal="center"/>
    </xf>
    <xf numFmtId="2" fontId="24" fillId="0" borderId="1" xfId="1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9" fillId="0" borderId="0" xfId="1" applyFont="1" applyAlignment="1">
      <alignment vertical="top" wrapText="1"/>
    </xf>
    <xf numFmtId="0" fontId="5" fillId="0" borderId="0" xfId="1" applyFont="1"/>
    <xf numFmtId="0" fontId="1" fillId="0" borderId="0" xfId="0" applyFont="1"/>
    <xf numFmtId="2" fontId="5" fillId="0" borderId="0" xfId="1" applyNumberFormat="1"/>
    <xf numFmtId="0" fontId="9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23" fillId="0" borderId="0" xfId="0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10" fillId="0" borderId="0" xfId="1" applyFont="1" applyAlignment="1">
      <alignment horizontal="left"/>
    </xf>
    <xf numFmtId="0" fontId="6" fillId="0" borderId="1" xfId="1" applyFont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10" fillId="0" borderId="2" xfId="1" applyFont="1" applyBorder="1" applyAlignment="1">
      <alignment horizontal="center" vertical="top"/>
    </xf>
    <xf numFmtId="0" fontId="26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27" fillId="0" borderId="0" xfId="0" applyFont="1" applyAlignment="1"/>
    <xf numFmtId="0" fontId="15" fillId="0" borderId="1" xfId="1" applyFont="1" applyBorder="1" applyAlignment="1">
      <alignment horizontal="center" vertical="center" wrapText="1"/>
    </xf>
    <xf numFmtId="0" fontId="5" fillId="0" borderId="1" xfId="1" applyBorder="1"/>
    <xf numFmtId="0" fontId="19" fillId="0" borderId="0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/>
    </xf>
    <xf numFmtId="0" fontId="15" fillId="0" borderId="1" xfId="1" applyFont="1" applyBorder="1" applyAlignment="1">
      <alignment horizontal="center" vertical="top" wrapText="1"/>
    </xf>
    <xf numFmtId="0" fontId="15" fillId="0" borderId="4" xfId="1" applyFont="1" applyBorder="1" applyAlignment="1">
      <alignment horizontal="center" vertical="top" wrapText="1"/>
    </xf>
    <xf numFmtId="0" fontId="15" fillId="0" borderId="5" xfId="1" applyFont="1" applyBorder="1" applyAlignment="1">
      <alignment horizontal="center" vertical="top" wrapText="1"/>
    </xf>
    <xf numFmtId="0" fontId="15" fillId="0" borderId="3" xfId="1" applyFont="1" applyBorder="1" applyAlignment="1">
      <alignment horizontal="center" vertical="top" wrapText="1"/>
    </xf>
    <xf numFmtId="0" fontId="26" fillId="0" borderId="0" xfId="1" applyFont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6" fillId="0" borderId="4" xfId="1" applyFont="1" applyBorder="1" applyAlignment="1">
      <alignment horizontal="center" vertical="center" textRotation="90" wrapText="1"/>
    </xf>
    <xf numFmtId="0" fontId="6" fillId="0" borderId="3" xfId="1" applyFont="1" applyBorder="1" applyAlignment="1">
      <alignment horizontal="center" vertical="center" textRotation="90" wrapText="1"/>
    </xf>
    <xf numFmtId="0" fontId="19" fillId="0" borderId="0" xfId="1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10" fillId="0" borderId="0" xfId="1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BreakPreview" zoomScale="75" workbookViewId="0">
      <selection activeCell="A3" sqref="A3"/>
    </sheetView>
  </sheetViews>
  <sheetFormatPr defaultRowHeight="12.75"/>
  <cols>
    <col min="1" max="1" width="37.42578125" style="17" customWidth="1"/>
    <col min="2" max="2" width="16.28515625" style="17" customWidth="1"/>
    <col min="3" max="3" width="14" style="17" customWidth="1"/>
    <col min="4" max="6" width="14.5703125" style="17" customWidth="1"/>
    <col min="7" max="7" width="15.42578125" style="17" customWidth="1"/>
    <col min="8" max="8" width="9.140625" style="17" customWidth="1"/>
    <col min="9" max="9" width="9.85546875" style="17" bestFit="1" customWidth="1"/>
    <col min="10" max="16384" width="9.140625" style="17"/>
  </cols>
  <sheetData>
    <row r="1" spans="1:9" s="7" customFormat="1" ht="17.25" customHeight="1">
      <c r="C1" s="51">
        <v>10</v>
      </c>
      <c r="D1" s="20"/>
      <c r="E1" s="20"/>
    </row>
    <row r="2" spans="1:9" s="7" customFormat="1" ht="17.25" customHeight="1">
      <c r="D2" s="20"/>
      <c r="E2" s="66"/>
      <c r="F2" s="70" t="s">
        <v>63</v>
      </c>
      <c r="G2" s="71"/>
    </row>
    <row r="3" spans="1:9" s="7" customFormat="1" ht="39.75" customHeight="1">
      <c r="D3" s="20"/>
      <c r="E3" s="70" t="s">
        <v>69</v>
      </c>
      <c r="F3" s="77"/>
      <c r="G3" s="77"/>
    </row>
    <row r="4" spans="1:9" s="8" customFormat="1" ht="26.25" customHeight="1">
      <c r="A4" s="73" t="s">
        <v>29</v>
      </c>
      <c r="B4" s="73"/>
      <c r="C4" s="73"/>
      <c r="D4" s="73"/>
      <c r="E4" s="73"/>
      <c r="F4" s="73"/>
      <c r="G4" s="73"/>
    </row>
    <row r="5" spans="1:9" s="9" customFormat="1" ht="39.75" customHeight="1">
      <c r="A5" s="74" t="s">
        <v>58</v>
      </c>
      <c r="B5" s="74"/>
      <c r="C5" s="74"/>
      <c r="D5" s="74"/>
      <c r="E5" s="74"/>
      <c r="F5" s="74"/>
      <c r="G5" s="74"/>
    </row>
    <row r="6" spans="1:9" s="9" customFormat="1" ht="17.25" customHeight="1">
      <c r="A6" s="10"/>
      <c r="B6" s="10"/>
      <c r="C6" s="10"/>
      <c r="D6" s="10"/>
      <c r="E6" s="10"/>
      <c r="F6" s="10"/>
      <c r="G6" s="11" t="s">
        <v>30</v>
      </c>
    </row>
    <row r="7" spans="1:9" s="7" customFormat="1" ht="23.25" customHeight="1">
      <c r="A7" s="75" t="s">
        <v>31</v>
      </c>
      <c r="B7" s="75" t="s">
        <v>32</v>
      </c>
      <c r="C7" s="76" t="s">
        <v>33</v>
      </c>
      <c r="D7" s="76"/>
      <c r="E7" s="76"/>
      <c r="F7" s="76"/>
      <c r="G7" s="76"/>
    </row>
    <row r="8" spans="1:9" s="7" customFormat="1" ht="29.25" customHeight="1">
      <c r="A8" s="75"/>
      <c r="B8" s="75"/>
      <c r="C8" s="12">
        <v>2016</v>
      </c>
      <c r="D8" s="12">
        <v>2017</v>
      </c>
      <c r="E8" s="12">
        <v>2018</v>
      </c>
      <c r="F8" s="12">
        <v>2019</v>
      </c>
      <c r="G8" s="12">
        <v>2020</v>
      </c>
    </row>
    <row r="9" spans="1:9" s="7" customFormat="1" ht="35.25" customHeight="1">
      <c r="A9" s="13" t="s">
        <v>34</v>
      </c>
      <c r="B9" s="50">
        <f>SUM(C9:G9)</f>
        <v>15000</v>
      </c>
      <c r="C9" s="50">
        <v>3000</v>
      </c>
      <c r="D9" s="50">
        <v>3000</v>
      </c>
      <c r="E9" s="50">
        <v>3000</v>
      </c>
      <c r="F9" s="50">
        <v>3000</v>
      </c>
      <c r="G9" s="50">
        <v>3000</v>
      </c>
      <c r="H9" s="42"/>
      <c r="I9" s="42">
        <f>B9-775</f>
        <v>14225</v>
      </c>
    </row>
    <row r="10" spans="1:9" s="7" customFormat="1" ht="31.5">
      <c r="A10" s="14" t="s">
        <v>35</v>
      </c>
      <c r="B10" s="50">
        <f>SUM(C10:G10)</f>
        <v>185961.56</v>
      </c>
      <c r="C10" s="50">
        <f>C12-C11-C9</f>
        <v>11462.720000000001</v>
      </c>
      <c r="D10" s="50">
        <f>D12-D11-D9</f>
        <v>25532.75</v>
      </c>
      <c r="E10" s="50">
        <f>E12-E11-E9</f>
        <v>38989.01</v>
      </c>
      <c r="F10" s="50">
        <f>F12-F11-F9</f>
        <v>49930.65</v>
      </c>
      <c r="G10" s="50">
        <f>G12-G11-G9</f>
        <v>60046.43</v>
      </c>
      <c r="I10" s="42"/>
    </row>
    <row r="11" spans="1:9" s="7" customFormat="1" ht="30" customHeight="1">
      <c r="A11" s="14" t="s">
        <v>36</v>
      </c>
      <c r="B11" s="50">
        <f>SUM(C11:G11)</f>
        <v>3500</v>
      </c>
      <c r="C11" s="50">
        <v>200</v>
      </c>
      <c r="D11" s="50">
        <v>400</v>
      </c>
      <c r="E11" s="50">
        <v>600</v>
      </c>
      <c r="F11" s="50">
        <v>1000</v>
      </c>
      <c r="G11" s="50">
        <v>1300</v>
      </c>
      <c r="I11" s="42"/>
    </row>
    <row r="12" spans="1:9" s="7" customFormat="1" ht="31.5" customHeight="1">
      <c r="A12" s="15" t="s">
        <v>37</v>
      </c>
      <c r="B12" s="41">
        <f>SUM(B9:B11)</f>
        <v>204461.56</v>
      </c>
      <c r="C12" s="41">
        <v>14662.720000000001</v>
      </c>
      <c r="D12" s="41">
        <v>28932.75</v>
      </c>
      <c r="E12" s="41">
        <v>42589.01</v>
      </c>
      <c r="F12" s="41">
        <v>53930.65</v>
      </c>
      <c r="G12" s="41">
        <v>64346.43</v>
      </c>
      <c r="I12" s="42"/>
    </row>
    <row r="13" spans="1:9" s="8" customFormat="1" ht="18.75">
      <c r="A13" s="72"/>
      <c r="B13" s="72"/>
      <c r="C13" s="18"/>
      <c r="D13" s="18"/>
      <c r="E13" s="18"/>
      <c r="F13" s="18"/>
      <c r="G13" s="18"/>
    </row>
    <row r="14" spans="1:9" s="8" customFormat="1" ht="42" customHeight="1">
      <c r="A14" s="78" t="s">
        <v>54</v>
      </c>
      <c r="B14" s="78"/>
      <c r="C14" s="45"/>
      <c r="D14" s="49"/>
      <c r="E14" s="49"/>
      <c r="F14" s="78" t="s">
        <v>53</v>
      </c>
      <c r="G14" s="78"/>
    </row>
    <row r="15" spans="1:9" ht="3.75" customHeight="1">
      <c r="A15" s="46"/>
      <c r="B15" s="47"/>
      <c r="C15" s="46"/>
      <c r="D15" s="46"/>
      <c r="E15" s="46"/>
      <c r="F15" s="46"/>
      <c r="G15" s="46"/>
    </row>
    <row r="16" spans="1:9" ht="9" customHeight="1">
      <c r="A16" s="48"/>
      <c r="B16" s="48"/>
      <c r="C16" s="48"/>
      <c r="D16" s="48"/>
      <c r="E16" s="48"/>
      <c r="F16" s="48"/>
      <c r="G16" s="48"/>
    </row>
    <row r="17" spans="1:7" ht="4.5" customHeight="1">
      <c r="A17" s="78"/>
      <c r="B17" s="78"/>
      <c r="C17" s="45"/>
      <c r="D17" s="45"/>
      <c r="E17" s="45"/>
      <c r="F17" s="45"/>
      <c r="G17" s="45"/>
    </row>
    <row r="18" spans="1:7" ht="75.75" customHeight="1">
      <c r="A18" s="78" t="s">
        <v>70</v>
      </c>
      <c r="B18" s="78"/>
      <c r="C18" s="45"/>
      <c r="D18" s="78"/>
      <c r="E18" s="78"/>
      <c r="F18" s="78" t="s">
        <v>71</v>
      </c>
      <c r="G18" s="78"/>
    </row>
    <row r="21" spans="1:7">
      <c r="C21" s="65">
        <v>13887.719999999998</v>
      </c>
      <c r="D21" s="65">
        <v>28932.749999999989</v>
      </c>
      <c r="E21" s="65">
        <v>42589.007999999994</v>
      </c>
      <c r="F21" s="65">
        <v>53930.645999999993</v>
      </c>
      <c r="G21" s="65">
        <v>64346.435999999987</v>
      </c>
    </row>
  </sheetData>
  <mergeCells count="14">
    <mergeCell ref="A14:B14"/>
    <mergeCell ref="A17:B17"/>
    <mergeCell ref="A18:B18"/>
    <mergeCell ref="F14:G14"/>
    <mergeCell ref="D18:E18"/>
    <mergeCell ref="F18:G18"/>
    <mergeCell ref="F2:G2"/>
    <mergeCell ref="A13:B13"/>
    <mergeCell ref="A4:G4"/>
    <mergeCell ref="A5:G5"/>
    <mergeCell ref="A7:A8"/>
    <mergeCell ref="B7:B8"/>
    <mergeCell ref="C7:G7"/>
    <mergeCell ref="E3:G3"/>
  </mergeCells>
  <phoneticPr fontId="0" type="noConversion"/>
  <pageMargins left="1.2598425196850394" right="0.47244094488188981" top="0.82677165354330717" bottom="0.78740157480314965" header="0" footer="0.51181102362204722"/>
  <pageSetup paperSize="9" scale="98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view="pageBreakPreview" workbookViewId="0"/>
  </sheetViews>
  <sheetFormatPr defaultColWidth="16.140625" defaultRowHeight="15"/>
  <cols>
    <col min="1" max="1" width="21.42578125" style="17" customWidth="1"/>
    <col min="2" max="2" width="18.7109375" style="17" customWidth="1"/>
    <col min="3" max="3" width="17.140625" customWidth="1"/>
    <col min="4" max="4" width="25.140625" customWidth="1"/>
    <col min="5" max="253" width="9.140625" style="17" customWidth="1"/>
    <col min="254" max="254" width="28.7109375" style="17" customWidth="1"/>
    <col min="255" max="255" width="24.7109375" style="17" customWidth="1"/>
    <col min="256" max="16384" width="16.140625" style="17"/>
  </cols>
  <sheetData>
    <row r="1" spans="1:5" ht="16.5" customHeight="1">
      <c r="B1" s="17">
        <v>17</v>
      </c>
      <c r="D1" s="17"/>
    </row>
    <row r="2" spans="1:5" ht="16.5" customHeight="1">
      <c r="D2" s="70" t="s">
        <v>68</v>
      </c>
      <c r="E2" s="71"/>
    </row>
    <row r="3" spans="1:5" ht="83.25" customHeight="1">
      <c r="D3" s="66" t="s">
        <v>64</v>
      </c>
      <c r="E3" s="67"/>
    </row>
    <row r="4" spans="1:5" ht="15.75">
      <c r="A4" s="81" t="s">
        <v>55</v>
      </c>
      <c r="B4" s="81"/>
      <c r="C4" s="81"/>
      <c r="D4" s="81"/>
    </row>
    <row r="5" spans="1:5" s="21" customFormat="1" ht="29.25" customHeight="1">
      <c r="A5" s="82" t="s">
        <v>42</v>
      </c>
      <c r="B5" s="82"/>
      <c r="C5" s="82"/>
      <c r="D5" s="82"/>
    </row>
    <row r="6" spans="1:5" ht="23.25" customHeight="1">
      <c r="A6" s="80" t="s">
        <v>38</v>
      </c>
      <c r="B6" s="80" t="s">
        <v>43</v>
      </c>
      <c r="C6" s="80" t="s">
        <v>26</v>
      </c>
      <c r="D6" s="80" t="s">
        <v>27</v>
      </c>
    </row>
    <row r="7" spans="1:5" ht="119.25" customHeight="1">
      <c r="A7" s="80"/>
      <c r="B7" s="80"/>
      <c r="C7" s="80"/>
      <c r="D7" s="80"/>
    </row>
    <row r="8" spans="1:5" s="24" customFormat="1" ht="12.75">
      <c r="A8" s="53" t="s">
        <v>39</v>
      </c>
      <c r="B8" s="34"/>
      <c r="C8" s="54"/>
      <c r="D8" s="54"/>
    </row>
    <row r="9" spans="1:5" ht="12.75">
      <c r="A9" s="55" t="s">
        <v>1</v>
      </c>
      <c r="B9" s="56">
        <v>70</v>
      </c>
      <c r="C9" s="54">
        <v>0</v>
      </c>
      <c r="D9" s="54">
        <v>0</v>
      </c>
    </row>
    <row r="10" spans="1:5" ht="12.75">
      <c r="A10" s="55" t="s">
        <v>2</v>
      </c>
      <c r="B10" s="57">
        <v>34</v>
      </c>
      <c r="C10" s="54">
        <v>3</v>
      </c>
      <c r="D10" s="54">
        <v>3</v>
      </c>
    </row>
    <row r="11" spans="1:5" ht="12.75">
      <c r="A11" s="55" t="s">
        <v>3</v>
      </c>
      <c r="B11" s="57">
        <v>40</v>
      </c>
      <c r="C11" s="54">
        <v>0</v>
      </c>
      <c r="D11" s="54">
        <v>0</v>
      </c>
    </row>
    <row r="12" spans="1:5" ht="12.75">
      <c r="A12" s="55" t="s">
        <v>4</v>
      </c>
      <c r="B12" s="57">
        <v>1</v>
      </c>
      <c r="C12" s="54">
        <v>0</v>
      </c>
      <c r="D12" s="54">
        <v>0</v>
      </c>
    </row>
    <row r="13" spans="1:5" ht="12.75">
      <c r="A13" s="55" t="s">
        <v>5</v>
      </c>
      <c r="B13" s="57">
        <v>54</v>
      </c>
      <c r="C13" s="54">
        <v>0</v>
      </c>
      <c r="D13" s="54">
        <v>0</v>
      </c>
    </row>
    <row r="14" spans="1:5" ht="12.75">
      <c r="A14" s="55" t="s">
        <v>6</v>
      </c>
      <c r="B14" s="56">
        <v>57</v>
      </c>
      <c r="C14" s="54">
        <v>0</v>
      </c>
      <c r="D14" s="54">
        <v>0</v>
      </c>
    </row>
    <row r="15" spans="1:5" ht="12.75">
      <c r="A15" s="55" t="s">
        <v>7</v>
      </c>
      <c r="B15" s="57">
        <v>42</v>
      </c>
      <c r="C15" s="54">
        <v>0</v>
      </c>
      <c r="D15" s="54">
        <v>0</v>
      </c>
    </row>
    <row r="16" spans="1:5" ht="12.75">
      <c r="A16" s="55" t="s">
        <v>8</v>
      </c>
      <c r="B16" s="57">
        <v>39</v>
      </c>
      <c r="C16" s="54">
        <v>2</v>
      </c>
      <c r="D16" s="54">
        <v>2</v>
      </c>
    </row>
    <row r="17" spans="1:4" ht="12.75">
      <c r="A17" s="55" t="s">
        <v>9</v>
      </c>
      <c r="B17" s="57">
        <v>5</v>
      </c>
      <c r="C17" s="54">
        <v>0</v>
      </c>
      <c r="D17" s="54">
        <v>0</v>
      </c>
    </row>
    <row r="18" spans="1:4" ht="12.75">
      <c r="A18" s="55" t="s">
        <v>10</v>
      </c>
      <c r="B18" s="57">
        <v>15</v>
      </c>
      <c r="C18" s="54">
        <v>3</v>
      </c>
      <c r="D18" s="54">
        <v>2</v>
      </c>
    </row>
    <row r="19" spans="1:4" ht="12.75">
      <c r="A19" s="55" t="s">
        <v>11</v>
      </c>
      <c r="B19" s="57">
        <v>3</v>
      </c>
      <c r="C19" s="54">
        <v>0</v>
      </c>
      <c r="D19" s="54">
        <v>0</v>
      </c>
    </row>
    <row r="20" spans="1:4" ht="12.75">
      <c r="A20" s="55" t="s">
        <v>12</v>
      </c>
      <c r="B20" s="57">
        <v>2</v>
      </c>
      <c r="C20" s="54">
        <v>0</v>
      </c>
      <c r="D20" s="54">
        <v>0</v>
      </c>
    </row>
    <row r="21" spans="1:4" ht="12.75">
      <c r="A21" s="55" t="s">
        <v>13</v>
      </c>
      <c r="B21" s="57">
        <v>21</v>
      </c>
      <c r="C21" s="54">
        <v>0</v>
      </c>
      <c r="D21" s="54">
        <v>0</v>
      </c>
    </row>
    <row r="22" spans="1:4" ht="12.75">
      <c r="A22" s="55" t="s">
        <v>14</v>
      </c>
      <c r="B22" s="57">
        <v>8</v>
      </c>
      <c r="C22" s="54">
        <v>2</v>
      </c>
      <c r="D22" s="54">
        <v>1</v>
      </c>
    </row>
    <row r="23" spans="1:4" ht="12.75">
      <c r="A23" s="55" t="s">
        <v>15</v>
      </c>
      <c r="B23" s="57">
        <v>83</v>
      </c>
      <c r="C23" s="54">
        <v>0</v>
      </c>
      <c r="D23" s="54">
        <v>0</v>
      </c>
    </row>
    <row r="24" spans="1:4" ht="12.75">
      <c r="A24" s="55" t="s">
        <v>16</v>
      </c>
      <c r="B24" s="57">
        <v>74</v>
      </c>
      <c r="C24" s="54">
        <v>2</v>
      </c>
      <c r="D24" s="54">
        <v>2</v>
      </c>
    </row>
    <row r="25" spans="1:4" ht="12.75">
      <c r="A25" s="55" t="s">
        <v>17</v>
      </c>
      <c r="B25" s="57">
        <v>15</v>
      </c>
      <c r="C25" s="54">
        <v>0</v>
      </c>
      <c r="D25" s="54">
        <v>0</v>
      </c>
    </row>
    <row r="26" spans="1:4" ht="12.75">
      <c r="A26" s="55" t="s">
        <v>18</v>
      </c>
      <c r="B26" s="57">
        <v>22</v>
      </c>
      <c r="C26" s="54">
        <v>0</v>
      </c>
      <c r="D26" s="54">
        <v>0</v>
      </c>
    </row>
    <row r="27" spans="1:4" ht="12.75">
      <c r="A27" s="55" t="s">
        <v>19</v>
      </c>
      <c r="B27" s="57">
        <v>16</v>
      </c>
      <c r="C27" s="54">
        <v>0</v>
      </c>
      <c r="D27" s="54">
        <v>0</v>
      </c>
    </row>
    <row r="28" spans="1:4" ht="12.75">
      <c r="A28" s="58" t="s">
        <v>20</v>
      </c>
      <c r="B28" s="57">
        <v>4</v>
      </c>
      <c r="C28" s="54">
        <v>0</v>
      </c>
      <c r="D28" s="54">
        <v>0</v>
      </c>
    </row>
    <row r="29" spans="1:4" ht="12.75">
      <c r="A29" s="58" t="s">
        <v>21</v>
      </c>
      <c r="B29" s="57">
        <v>34</v>
      </c>
      <c r="C29" s="54">
        <v>4</v>
      </c>
      <c r="D29" s="54">
        <v>4</v>
      </c>
    </row>
    <row r="30" spans="1:4" ht="12.75">
      <c r="A30" s="58" t="s">
        <v>57</v>
      </c>
      <c r="B30" s="57">
        <v>70</v>
      </c>
      <c r="C30" s="54">
        <v>2</v>
      </c>
      <c r="D30" s="54">
        <v>2</v>
      </c>
    </row>
    <row r="31" spans="1:4" ht="12.75">
      <c r="A31" s="53" t="s">
        <v>40</v>
      </c>
      <c r="B31" s="57"/>
      <c r="C31" s="54"/>
      <c r="D31" s="54"/>
    </row>
    <row r="32" spans="1:4" s="24" customFormat="1" ht="12.75">
      <c r="A32" s="55" t="s">
        <v>22</v>
      </c>
      <c r="B32" s="57">
        <v>22</v>
      </c>
      <c r="C32" s="54">
        <v>0</v>
      </c>
      <c r="D32" s="54">
        <v>0</v>
      </c>
    </row>
    <row r="33" spans="1:7" ht="18.75" customHeight="1">
      <c r="A33" s="55" t="s">
        <v>23</v>
      </c>
      <c r="B33" s="57">
        <v>8</v>
      </c>
      <c r="C33" s="54">
        <v>0</v>
      </c>
      <c r="D33" s="54">
        <v>0</v>
      </c>
    </row>
    <row r="34" spans="1:7" ht="12.75">
      <c r="A34" s="55" t="s">
        <v>24</v>
      </c>
      <c r="B34" s="57">
        <v>36</v>
      </c>
      <c r="C34" s="54">
        <v>0</v>
      </c>
      <c r="D34" s="54">
        <v>0</v>
      </c>
    </row>
    <row r="35" spans="1:7" ht="12.75">
      <c r="A35" s="55" t="s">
        <v>25</v>
      </c>
      <c r="B35" s="57">
        <v>105</v>
      </c>
      <c r="C35" s="54">
        <v>2</v>
      </c>
      <c r="D35" s="54">
        <v>2</v>
      </c>
    </row>
    <row r="36" spans="1:7" ht="12.75">
      <c r="A36" s="59" t="s">
        <v>41</v>
      </c>
      <c r="B36" s="60">
        <f>SUM(B9:B35)</f>
        <v>880</v>
      </c>
      <c r="C36" s="60">
        <f>SUM(C9:C35)</f>
        <v>20</v>
      </c>
      <c r="D36" s="60">
        <f>SUM(D9:D35)</f>
        <v>18</v>
      </c>
    </row>
    <row r="37" spans="1:7" ht="11.25" customHeight="1">
      <c r="A37" s="16"/>
      <c r="B37" s="16"/>
    </row>
    <row r="38" spans="1:7" s="19" customFormat="1" ht="39" customHeight="1">
      <c r="A38" s="78" t="s">
        <v>54</v>
      </c>
      <c r="B38" s="78"/>
      <c r="C38" s="45"/>
      <c r="D38" s="78" t="s">
        <v>53</v>
      </c>
      <c r="E38" s="78"/>
      <c r="F38" s="78"/>
      <c r="G38" s="78"/>
    </row>
    <row r="39" spans="1:7" s="19" customFormat="1">
      <c r="A39" s="46"/>
      <c r="B39" s="47"/>
      <c r="C39" s="46"/>
      <c r="D39" s="46"/>
      <c r="E39" s="46"/>
      <c r="F39" s="46"/>
      <c r="G39" s="46"/>
    </row>
    <row r="40" spans="1:7" s="19" customFormat="1" ht="3.75" customHeight="1">
      <c r="A40" s="48"/>
      <c r="B40" s="48"/>
      <c r="C40" s="48"/>
      <c r="D40" s="48"/>
      <c r="E40" s="48"/>
      <c r="F40" s="48"/>
      <c r="G40" s="48"/>
    </row>
    <row r="41" spans="1:7" s="19" customFormat="1" ht="18.75" hidden="1">
      <c r="A41" s="78"/>
      <c r="B41" s="78"/>
      <c r="C41" s="45"/>
      <c r="D41" s="45"/>
      <c r="E41" s="45"/>
      <c r="F41" s="45"/>
      <c r="G41" s="45"/>
    </row>
    <row r="42" spans="1:7" s="19" customFormat="1" ht="77.25" customHeight="1">
      <c r="A42" s="78" t="s">
        <v>72</v>
      </c>
      <c r="B42" s="78"/>
      <c r="C42" s="45"/>
      <c r="D42" s="78" t="s">
        <v>71</v>
      </c>
      <c r="E42" s="78"/>
      <c r="F42" s="78"/>
      <c r="G42" s="78"/>
    </row>
    <row r="43" spans="1:7" s="19" customFormat="1" ht="15.75">
      <c r="A43" s="79"/>
      <c r="B43" s="79"/>
      <c r="C43"/>
      <c r="D43"/>
    </row>
  </sheetData>
  <mergeCells count="15">
    <mergeCell ref="A43:B43"/>
    <mergeCell ref="C6:C7"/>
    <mergeCell ref="A4:D4"/>
    <mergeCell ref="A5:D5"/>
    <mergeCell ref="A6:A7"/>
    <mergeCell ref="B6:B7"/>
    <mergeCell ref="D6:D7"/>
    <mergeCell ref="D2:E2"/>
    <mergeCell ref="F38:G38"/>
    <mergeCell ref="A41:B41"/>
    <mergeCell ref="D42:E42"/>
    <mergeCell ref="F42:G42"/>
    <mergeCell ref="D38:E38"/>
    <mergeCell ref="A38:B38"/>
    <mergeCell ref="A42:B42"/>
  </mergeCells>
  <phoneticPr fontId="0" type="noConversion"/>
  <pageMargins left="1.2598425196850394" right="0.15" top="0.82677165354330717" bottom="0.86614173228346458" header="0" footer="0"/>
  <pageSetup paperSize="9" scale="87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7"/>
  <sheetViews>
    <sheetView view="pageBreakPreview" topLeftCell="A22" workbookViewId="0">
      <selection activeCell="B48" sqref="B48"/>
    </sheetView>
  </sheetViews>
  <sheetFormatPr defaultRowHeight="12.75"/>
  <cols>
    <col min="1" max="1" width="28.7109375" style="17" customWidth="1"/>
    <col min="2" max="2" width="18.140625" style="17" customWidth="1"/>
    <col min="3" max="3" width="12.42578125" style="17" customWidth="1"/>
    <col min="4" max="4" width="16.140625" style="17" customWidth="1"/>
    <col min="5" max="5" width="11.140625" style="17" customWidth="1"/>
    <col min="6" max="6" width="12.5703125" style="17" customWidth="1"/>
    <col min="7" max="7" width="11.7109375" style="17" customWidth="1"/>
    <col min="8" max="8" width="11.5703125" style="17" customWidth="1"/>
    <col min="9" max="9" width="11.28515625" style="17" customWidth="1"/>
    <col min="10" max="10" width="10.85546875" style="17" customWidth="1"/>
    <col min="11" max="16384" width="9.140625" style="17"/>
  </cols>
  <sheetData>
    <row r="1" spans="1:13" ht="17.25" customHeight="1">
      <c r="D1" s="17">
        <v>18</v>
      </c>
      <c r="F1" s="67"/>
      <c r="G1" s="67"/>
      <c r="H1" s="67"/>
      <c r="I1" s="83" t="s">
        <v>65</v>
      </c>
      <c r="J1" s="83"/>
    </row>
    <row r="2" spans="1:13" ht="23.25" customHeight="1">
      <c r="F2" s="83" t="s">
        <v>69</v>
      </c>
      <c r="G2" s="88"/>
      <c r="H2" s="88"/>
      <c r="I2" s="88"/>
      <c r="J2" s="88"/>
    </row>
    <row r="3" spans="1:13" ht="15.75">
      <c r="A3" s="81" t="s">
        <v>59</v>
      </c>
      <c r="B3" s="81"/>
      <c r="C3" s="81"/>
      <c r="D3" s="81"/>
      <c r="E3" s="81"/>
      <c r="F3" s="81"/>
      <c r="G3" s="81"/>
      <c r="H3" s="81"/>
      <c r="I3" s="81"/>
      <c r="J3" s="81"/>
    </row>
    <row r="4" spans="1:13" s="21" customFormat="1" ht="16.5" customHeight="1">
      <c r="A4" s="84" t="s">
        <v>73</v>
      </c>
      <c r="B4" s="84"/>
      <c r="C4" s="84"/>
      <c r="D4" s="84"/>
      <c r="E4" s="84"/>
      <c r="F4" s="84"/>
      <c r="G4" s="84"/>
      <c r="H4" s="84"/>
      <c r="I4" s="84"/>
      <c r="J4" s="84"/>
    </row>
    <row r="5" spans="1:13" ht="17.25" customHeight="1">
      <c r="A5" s="80" t="s">
        <v>38</v>
      </c>
      <c r="B5" s="80" t="s">
        <v>44</v>
      </c>
      <c r="C5" s="80" t="s">
        <v>45</v>
      </c>
      <c r="D5" s="80" t="s">
        <v>35</v>
      </c>
      <c r="E5" s="85" t="s">
        <v>46</v>
      </c>
      <c r="F5" s="87" t="s">
        <v>47</v>
      </c>
      <c r="G5" s="87"/>
      <c r="H5" s="87"/>
      <c r="I5" s="87"/>
      <c r="J5" s="87"/>
    </row>
    <row r="6" spans="1:13" ht="24" customHeight="1">
      <c r="A6" s="80"/>
      <c r="B6" s="80"/>
      <c r="C6" s="80"/>
      <c r="D6" s="80"/>
      <c r="E6" s="86"/>
      <c r="F6" s="61">
        <v>2016</v>
      </c>
      <c r="G6" s="61">
        <v>2017</v>
      </c>
      <c r="H6" s="61">
        <v>2018</v>
      </c>
      <c r="I6" s="61">
        <v>2019</v>
      </c>
      <c r="J6" s="61">
        <v>2020</v>
      </c>
    </row>
    <row r="7" spans="1:13" s="24" customFormat="1">
      <c r="A7" s="53" t="s">
        <v>39</v>
      </c>
      <c r="B7" s="34"/>
      <c r="C7" s="34"/>
      <c r="D7" s="34"/>
      <c r="E7" s="34"/>
      <c r="F7" s="34"/>
      <c r="G7" s="34"/>
      <c r="H7" s="34"/>
      <c r="I7" s="34"/>
      <c r="J7" s="34"/>
    </row>
    <row r="8" spans="1:13" ht="15.75">
      <c r="A8" s="62" t="s">
        <v>1</v>
      </c>
      <c r="B8" s="63">
        <v>16202.339999999998</v>
      </c>
      <c r="C8" s="63">
        <v>1132</v>
      </c>
      <c r="D8" s="63">
        <f>B8-C8-E8</f>
        <v>15020.339999999998</v>
      </c>
      <c r="E8" s="63">
        <v>50</v>
      </c>
      <c r="F8" s="63">
        <v>1157.31</v>
      </c>
      <c r="G8" s="63">
        <v>2314.62</v>
      </c>
      <c r="H8" s="63">
        <v>3471.93</v>
      </c>
      <c r="I8" s="63">
        <v>4629.24</v>
      </c>
      <c r="J8" s="63">
        <v>4629.24</v>
      </c>
      <c r="L8" s="69">
        <f>B8*0.07</f>
        <v>1134.1638</v>
      </c>
      <c r="M8" s="31"/>
    </row>
    <row r="9" spans="1:13" ht="15.75">
      <c r="A9" s="62" t="s">
        <v>2</v>
      </c>
      <c r="B9" s="63">
        <v>7869.7079999999996</v>
      </c>
      <c r="C9" s="63">
        <v>550</v>
      </c>
      <c r="D9" s="63">
        <f t="shared" ref="D9:D34" si="0">B9-C9-E9</f>
        <v>7269.7079999999996</v>
      </c>
      <c r="E9" s="63">
        <v>50</v>
      </c>
      <c r="F9" s="63">
        <v>694.38599999999997</v>
      </c>
      <c r="G9" s="63">
        <v>1157.31</v>
      </c>
      <c r="H9" s="63">
        <v>1851.6959999999999</v>
      </c>
      <c r="I9" s="63">
        <v>1851.6959999999999</v>
      </c>
      <c r="J9" s="63">
        <v>2314.62</v>
      </c>
      <c r="L9" s="69">
        <f t="shared" ref="L9:L34" si="1">B9*0.07</f>
        <v>550.87956000000008</v>
      </c>
      <c r="M9" s="1"/>
    </row>
    <row r="10" spans="1:13" ht="15.75">
      <c r="A10" s="62" t="s">
        <v>3</v>
      </c>
      <c r="B10" s="63">
        <v>9258.48</v>
      </c>
      <c r="C10" s="63">
        <v>647</v>
      </c>
      <c r="D10" s="63">
        <f t="shared" si="0"/>
        <v>8561.48</v>
      </c>
      <c r="E10" s="63">
        <v>50</v>
      </c>
      <c r="F10" s="63">
        <v>694.38599999999997</v>
      </c>
      <c r="G10" s="63">
        <v>1157.31</v>
      </c>
      <c r="H10" s="63">
        <v>2083.1579999999999</v>
      </c>
      <c r="I10" s="63">
        <v>2314.62</v>
      </c>
      <c r="J10" s="63">
        <v>3009.0059999999999</v>
      </c>
      <c r="L10" s="69">
        <f t="shared" si="1"/>
        <v>648.09360000000004</v>
      </c>
      <c r="M10" s="1"/>
    </row>
    <row r="11" spans="1:13" ht="15.75">
      <c r="A11" s="62" t="s">
        <v>4</v>
      </c>
      <c r="B11" s="63">
        <v>231.46199999999999</v>
      </c>
      <c r="C11" s="63">
        <v>16</v>
      </c>
      <c r="D11" s="63">
        <f t="shared" si="0"/>
        <v>165.46199999999999</v>
      </c>
      <c r="E11" s="63">
        <v>50</v>
      </c>
      <c r="F11" s="63">
        <v>0</v>
      </c>
      <c r="G11" s="63">
        <v>231.46199999999999</v>
      </c>
      <c r="H11" s="63">
        <v>0</v>
      </c>
      <c r="I11" s="63">
        <v>0</v>
      </c>
      <c r="J11" s="63">
        <v>0</v>
      </c>
      <c r="L11" s="69">
        <f t="shared" si="1"/>
        <v>16.20234</v>
      </c>
      <c r="M11" s="1"/>
    </row>
    <row r="12" spans="1:13" ht="15.75">
      <c r="A12" s="62" t="s">
        <v>5</v>
      </c>
      <c r="B12" s="63">
        <v>12498.948</v>
      </c>
      <c r="C12" s="63">
        <v>876</v>
      </c>
      <c r="D12" s="63">
        <f t="shared" si="0"/>
        <v>11572.948</v>
      </c>
      <c r="E12" s="63">
        <v>50</v>
      </c>
      <c r="F12" s="63">
        <v>925.84799999999996</v>
      </c>
      <c r="G12" s="63">
        <v>1157.31</v>
      </c>
      <c r="H12" s="63">
        <v>2314.62</v>
      </c>
      <c r="I12" s="63">
        <v>3471.93</v>
      </c>
      <c r="J12" s="63">
        <v>4629.24</v>
      </c>
      <c r="L12" s="69">
        <f t="shared" si="1"/>
        <v>874.92636000000016</v>
      </c>
      <c r="M12" s="1"/>
    </row>
    <row r="13" spans="1:13" ht="15.75">
      <c r="A13" s="62" t="s">
        <v>6</v>
      </c>
      <c r="B13" s="63">
        <v>13193.333999999999</v>
      </c>
      <c r="C13" s="63">
        <v>920</v>
      </c>
      <c r="D13" s="63">
        <f t="shared" si="0"/>
        <v>12223.333999999999</v>
      </c>
      <c r="E13" s="63">
        <v>50</v>
      </c>
      <c r="F13" s="63">
        <v>925.84799999999996</v>
      </c>
      <c r="G13" s="63">
        <v>1388.7719999999999</v>
      </c>
      <c r="H13" s="63">
        <v>2777.5439999999999</v>
      </c>
      <c r="I13" s="63">
        <v>3471.93</v>
      </c>
      <c r="J13" s="63">
        <v>4629.24</v>
      </c>
      <c r="L13" s="69">
        <f t="shared" si="1"/>
        <v>923.53337999999997</v>
      </c>
      <c r="M13" s="31"/>
    </row>
    <row r="14" spans="1:13" ht="15.75">
      <c r="A14" s="62" t="s">
        <v>7</v>
      </c>
      <c r="B14" s="63">
        <v>9721.4039999999986</v>
      </c>
      <c r="C14" s="63">
        <v>680</v>
      </c>
      <c r="D14" s="63">
        <f t="shared" si="0"/>
        <v>8991.4039999999986</v>
      </c>
      <c r="E14" s="63">
        <v>50</v>
      </c>
      <c r="F14" s="63">
        <v>462.92399999999998</v>
      </c>
      <c r="G14" s="63">
        <v>1157.31</v>
      </c>
      <c r="H14" s="63">
        <v>2314.62</v>
      </c>
      <c r="I14" s="63">
        <v>3471.93</v>
      </c>
      <c r="J14" s="63">
        <v>2314.62</v>
      </c>
      <c r="L14" s="69">
        <f t="shared" si="1"/>
        <v>680.49828000000002</v>
      </c>
      <c r="M14" s="1"/>
    </row>
    <row r="15" spans="1:13" ht="15.75">
      <c r="A15" s="62" t="s">
        <v>8</v>
      </c>
      <c r="B15" s="63">
        <v>9027.018</v>
      </c>
      <c r="C15" s="63">
        <v>630</v>
      </c>
      <c r="D15" s="63">
        <f t="shared" si="0"/>
        <v>8347.018</v>
      </c>
      <c r="E15" s="63">
        <v>50</v>
      </c>
      <c r="F15" s="63">
        <v>462.92399999999998</v>
      </c>
      <c r="G15" s="63">
        <v>1157.31</v>
      </c>
      <c r="H15" s="63">
        <v>1851.6959999999999</v>
      </c>
      <c r="I15" s="63">
        <v>2777.5439999999999</v>
      </c>
      <c r="J15" s="63">
        <v>2777.5439999999999</v>
      </c>
      <c r="L15" s="69">
        <f t="shared" si="1"/>
        <v>631.8912600000001</v>
      </c>
      <c r="M15" s="1"/>
    </row>
    <row r="16" spans="1:13" ht="15.75">
      <c r="A16" s="62" t="s">
        <v>9</v>
      </c>
      <c r="B16" s="63">
        <v>1157.31</v>
      </c>
      <c r="C16" s="63">
        <v>80</v>
      </c>
      <c r="D16" s="63">
        <f t="shared" si="0"/>
        <v>1027.31</v>
      </c>
      <c r="E16" s="63">
        <v>50</v>
      </c>
      <c r="F16" s="63">
        <v>231.46199999999999</v>
      </c>
      <c r="G16" s="63">
        <v>231.46199999999999</v>
      </c>
      <c r="H16" s="63">
        <v>231.46199999999999</v>
      </c>
      <c r="I16" s="63">
        <v>231.46199999999999</v>
      </c>
      <c r="J16" s="63">
        <v>231.46199999999999</v>
      </c>
      <c r="L16" s="69">
        <f t="shared" si="1"/>
        <v>81.011700000000005</v>
      </c>
      <c r="M16" s="1"/>
    </row>
    <row r="17" spans="1:16" ht="15.75">
      <c r="A17" s="62" t="s">
        <v>10</v>
      </c>
      <c r="B17" s="63">
        <v>3471.93</v>
      </c>
      <c r="C17" s="63">
        <v>242</v>
      </c>
      <c r="D17" s="63">
        <f t="shared" si="0"/>
        <v>3179.93</v>
      </c>
      <c r="E17" s="63">
        <v>50</v>
      </c>
      <c r="F17" s="63">
        <v>231.46199999999999</v>
      </c>
      <c r="G17" s="63">
        <v>694.38599999999997</v>
      </c>
      <c r="H17" s="63">
        <v>694.38599999999997</v>
      </c>
      <c r="I17" s="63">
        <v>694.38599999999997</v>
      </c>
      <c r="J17" s="63">
        <v>1157.31</v>
      </c>
      <c r="L17" s="69">
        <f t="shared" si="1"/>
        <v>243.0351</v>
      </c>
      <c r="M17" s="1"/>
    </row>
    <row r="18" spans="1:16" ht="15.75">
      <c r="A18" s="62" t="s">
        <v>11</v>
      </c>
      <c r="B18" s="63">
        <v>694.38599999999997</v>
      </c>
      <c r="C18" s="63">
        <v>48</v>
      </c>
      <c r="D18" s="63">
        <f t="shared" si="0"/>
        <v>596.38599999999997</v>
      </c>
      <c r="E18" s="63">
        <v>50</v>
      </c>
      <c r="F18" s="63">
        <v>0</v>
      </c>
      <c r="G18" s="63">
        <v>231.46199999999999</v>
      </c>
      <c r="H18" s="63">
        <v>0</v>
      </c>
      <c r="I18" s="63">
        <v>231.46199999999999</v>
      </c>
      <c r="J18" s="63">
        <v>231.46199999999999</v>
      </c>
      <c r="L18" s="69">
        <f t="shared" si="1"/>
        <v>48.607020000000006</v>
      </c>
      <c r="M18" s="1"/>
    </row>
    <row r="19" spans="1:16" ht="15.75">
      <c r="A19" s="62" t="s">
        <v>12</v>
      </c>
      <c r="B19" s="63">
        <v>462.92399999999998</v>
      </c>
      <c r="C19" s="63">
        <v>30</v>
      </c>
      <c r="D19" s="63">
        <f t="shared" si="0"/>
        <v>382.92399999999998</v>
      </c>
      <c r="E19" s="63">
        <v>50</v>
      </c>
      <c r="F19" s="63">
        <v>0</v>
      </c>
      <c r="G19" s="63">
        <v>231.46199999999999</v>
      </c>
      <c r="H19" s="63">
        <v>0</v>
      </c>
      <c r="I19" s="63">
        <v>231.46199999999999</v>
      </c>
      <c r="J19" s="63">
        <v>0</v>
      </c>
      <c r="L19" s="69">
        <f t="shared" si="1"/>
        <v>32.404679999999999</v>
      </c>
      <c r="M19" s="1"/>
    </row>
    <row r="20" spans="1:16" ht="15.75">
      <c r="A20" s="62" t="s">
        <v>13</v>
      </c>
      <c r="B20" s="63">
        <v>4860.7019999999993</v>
      </c>
      <c r="C20" s="63">
        <v>340</v>
      </c>
      <c r="D20" s="63">
        <f t="shared" si="0"/>
        <v>4470.7019999999993</v>
      </c>
      <c r="E20" s="63">
        <v>50</v>
      </c>
      <c r="F20" s="63">
        <v>462.92399999999998</v>
      </c>
      <c r="G20" s="63">
        <v>925.84799999999996</v>
      </c>
      <c r="H20" s="63">
        <v>1157.31</v>
      </c>
      <c r="I20" s="63">
        <v>1157.31</v>
      </c>
      <c r="J20" s="63">
        <v>1157.31</v>
      </c>
      <c r="L20" s="69">
        <f t="shared" si="1"/>
        <v>340.24914000000001</v>
      </c>
      <c r="M20" s="1"/>
    </row>
    <row r="21" spans="1:16" ht="15.75">
      <c r="A21" s="62" t="s">
        <v>14</v>
      </c>
      <c r="B21" s="63">
        <v>1851.6959999999999</v>
      </c>
      <c r="C21" s="63">
        <v>130</v>
      </c>
      <c r="D21" s="63">
        <f t="shared" si="0"/>
        <v>1671.6959999999999</v>
      </c>
      <c r="E21" s="63">
        <v>50</v>
      </c>
      <c r="F21" s="63">
        <v>231.46199999999999</v>
      </c>
      <c r="G21" s="63">
        <v>462.92399999999998</v>
      </c>
      <c r="H21" s="63">
        <v>462.92399999999998</v>
      </c>
      <c r="I21" s="63">
        <v>462.92399999999998</v>
      </c>
      <c r="J21" s="63">
        <v>231.46199999999999</v>
      </c>
      <c r="L21" s="69">
        <f t="shared" si="1"/>
        <v>129.61872</v>
      </c>
      <c r="M21" s="1"/>
    </row>
    <row r="22" spans="1:16" ht="15.75">
      <c r="A22" s="62" t="s">
        <v>15</v>
      </c>
      <c r="B22" s="63">
        <v>19211.345999999998</v>
      </c>
      <c r="C22" s="63">
        <v>1342</v>
      </c>
      <c r="D22" s="63">
        <f t="shared" si="0"/>
        <v>17819.345999999998</v>
      </c>
      <c r="E22" s="63">
        <v>50</v>
      </c>
      <c r="F22" s="63">
        <v>925.84799999999996</v>
      </c>
      <c r="G22" s="63">
        <v>2314.62</v>
      </c>
      <c r="H22" s="63">
        <v>3471.93</v>
      </c>
      <c r="I22" s="63">
        <v>5092.1639999999998</v>
      </c>
      <c r="J22" s="63">
        <v>7406.7839999999997</v>
      </c>
      <c r="L22" s="69">
        <f>B22*0.07</f>
        <v>1344.79422</v>
      </c>
      <c r="M22" s="1"/>
    </row>
    <row r="23" spans="1:16" ht="15.75">
      <c r="A23" s="62" t="s">
        <v>16</v>
      </c>
      <c r="B23" s="63">
        <v>17128.187999999998</v>
      </c>
      <c r="C23" s="63">
        <v>1197</v>
      </c>
      <c r="D23" s="63">
        <f t="shared" si="0"/>
        <v>15881.187999999998</v>
      </c>
      <c r="E23" s="63">
        <v>50</v>
      </c>
      <c r="F23" s="63">
        <v>1157.31</v>
      </c>
      <c r="G23" s="63">
        <v>2314.62</v>
      </c>
      <c r="H23" s="63">
        <v>3471.93</v>
      </c>
      <c r="I23" s="63">
        <v>4629.24</v>
      </c>
      <c r="J23" s="63">
        <v>5555.0879999999997</v>
      </c>
      <c r="L23" s="69">
        <f t="shared" si="1"/>
        <v>1198.97316</v>
      </c>
      <c r="M23" s="1"/>
    </row>
    <row r="24" spans="1:16" ht="15.75">
      <c r="A24" s="62" t="s">
        <v>17</v>
      </c>
      <c r="B24" s="63">
        <v>3471.93</v>
      </c>
      <c r="C24" s="63">
        <v>240</v>
      </c>
      <c r="D24" s="63">
        <f t="shared" si="0"/>
        <v>3181.93</v>
      </c>
      <c r="E24" s="63">
        <v>50</v>
      </c>
      <c r="F24" s="63">
        <v>231.46199999999999</v>
      </c>
      <c r="G24" s="63">
        <v>462.92399999999998</v>
      </c>
      <c r="H24" s="63">
        <v>925.84799999999996</v>
      </c>
      <c r="I24" s="63">
        <v>925.84799999999996</v>
      </c>
      <c r="J24" s="63">
        <v>925.84799999999996</v>
      </c>
      <c r="L24" s="69">
        <f t="shared" si="1"/>
        <v>243.0351</v>
      </c>
      <c r="M24" s="1"/>
    </row>
    <row r="25" spans="1:16" ht="15.75">
      <c r="A25" s="62" t="s">
        <v>18</v>
      </c>
      <c r="B25" s="63">
        <v>5092.1639999999998</v>
      </c>
      <c r="C25" s="63">
        <v>355</v>
      </c>
      <c r="D25" s="63">
        <f t="shared" si="0"/>
        <v>4687.1639999999998</v>
      </c>
      <c r="E25" s="63">
        <v>50</v>
      </c>
      <c r="F25" s="63">
        <v>462.92399999999998</v>
      </c>
      <c r="G25" s="63">
        <v>925.84799999999996</v>
      </c>
      <c r="H25" s="63">
        <v>1157.31</v>
      </c>
      <c r="I25" s="63">
        <v>1157.31</v>
      </c>
      <c r="J25" s="63">
        <v>1388.7719999999999</v>
      </c>
      <c r="L25" s="69">
        <f t="shared" si="1"/>
        <v>356.45148</v>
      </c>
      <c r="M25" s="1"/>
    </row>
    <row r="26" spans="1:16" ht="15.75">
      <c r="A26" s="62" t="s">
        <v>19</v>
      </c>
      <c r="B26" s="63">
        <v>3703.3919999999998</v>
      </c>
      <c r="C26" s="63">
        <v>258</v>
      </c>
      <c r="D26" s="63">
        <f t="shared" si="0"/>
        <v>3395.3919999999998</v>
      </c>
      <c r="E26" s="63">
        <v>50</v>
      </c>
      <c r="F26" s="63">
        <v>231.46199999999999</v>
      </c>
      <c r="G26" s="63">
        <v>694.38599999999997</v>
      </c>
      <c r="H26" s="63">
        <v>694.38599999999997</v>
      </c>
      <c r="I26" s="63">
        <v>925.84799999999996</v>
      </c>
      <c r="J26" s="63">
        <v>1157.31</v>
      </c>
      <c r="L26" s="69">
        <f t="shared" si="1"/>
        <v>259.23743999999999</v>
      </c>
      <c r="M26" s="1"/>
    </row>
    <row r="27" spans="1:16" ht="15.75">
      <c r="A27" s="62" t="s">
        <v>20</v>
      </c>
      <c r="B27" s="63">
        <v>925.84799999999996</v>
      </c>
      <c r="C27" s="63">
        <v>65</v>
      </c>
      <c r="D27" s="63">
        <f t="shared" si="0"/>
        <v>810.84799999999996</v>
      </c>
      <c r="E27" s="63">
        <v>50</v>
      </c>
      <c r="F27" s="63">
        <v>0</v>
      </c>
      <c r="G27" s="63">
        <v>231.46199999999999</v>
      </c>
      <c r="H27" s="63">
        <v>231.46199999999999</v>
      </c>
      <c r="I27" s="63">
        <v>231.46199999999999</v>
      </c>
      <c r="J27" s="63">
        <v>231.46199999999999</v>
      </c>
      <c r="L27" s="69">
        <f t="shared" si="1"/>
        <v>64.809359999999998</v>
      </c>
      <c r="M27" s="1"/>
    </row>
    <row r="28" spans="1:16" ht="15.75">
      <c r="A28" s="62" t="s">
        <v>21</v>
      </c>
      <c r="B28" s="63">
        <v>7869.7079999999996</v>
      </c>
      <c r="C28" s="63">
        <v>550</v>
      </c>
      <c r="D28" s="63">
        <f t="shared" si="0"/>
        <v>7269.7079999999996</v>
      </c>
      <c r="E28" s="63">
        <v>50</v>
      </c>
      <c r="F28" s="63">
        <v>694.38599999999997</v>
      </c>
      <c r="G28" s="63">
        <v>1157.31</v>
      </c>
      <c r="H28" s="63">
        <v>1851.6959999999999</v>
      </c>
      <c r="I28" s="63">
        <v>1851.6959999999999</v>
      </c>
      <c r="J28" s="63">
        <v>2314.62</v>
      </c>
      <c r="L28" s="69">
        <f t="shared" si="1"/>
        <v>550.87956000000008</v>
      </c>
      <c r="M28" s="1"/>
    </row>
    <row r="29" spans="1:16" ht="15.75">
      <c r="A29" s="62" t="s">
        <v>57</v>
      </c>
      <c r="B29" s="63">
        <v>16202.339999999998</v>
      </c>
      <c r="C29" s="63">
        <v>1132</v>
      </c>
      <c r="D29" s="63">
        <f t="shared" si="0"/>
        <v>15020.339999999998</v>
      </c>
      <c r="E29" s="63">
        <v>50</v>
      </c>
      <c r="F29" s="63">
        <v>1157.31</v>
      </c>
      <c r="G29" s="63">
        <v>2314.62</v>
      </c>
      <c r="H29" s="63">
        <v>3471.93</v>
      </c>
      <c r="I29" s="63">
        <v>4629.24</v>
      </c>
      <c r="J29" s="63">
        <v>4629.24</v>
      </c>
      <c r="L29" s="69">
        <f t="shared" si="1"/>
        <v>1134.1638</v>
      </c>
      <c r="M29" s="1"/>
    </row>
    <row r="30" spans="1:16" s="24" customFormat="1" ht="15.75">
      <c r="A30" s="53" t="s">
        <v>40</v>
      </c>
      <c r="B30" s="63"/>
      <c r="C30" s="63"/>
      <c r="D30" s="63">
        <f t="shared" si="0"/>
        <v>0</v>
      </c>
      <c r="E30" s="64"/>
      <c r="F30" s="63"/>
      <c r="G30" s="63"/>
      <c r="H30" s="63"/>
      <c r="I30" s="63"/>
      <c r="J30" s="63"/>
      <c r="K30" s="17"/>
      <c r="L30" s="69">
        <f t="shared" si="1"/>
        <v>0</v>
      </c>
      <c r="M30" s="1"/>
      <c r="O30" s="17"/>
      <c r="P30" s="17"/>
    </row>
    <row r="31" spans="1:16" s="24" customFormat="1" ht="15.75">
      <c r="A31" s="55" t="s">
        <v>22</v>
      </c>
      <c r="B31" s="63">
        <v>5092.1639999999998</v>
      </c>
      <c r="C31" s="63">
        <v>355</v>
      </c>
      <c r="D31" s="63">
        <f t="shared" si="0"/>
        <v>4337.1639999999998</v>
      </c>
      <c r="E31" s="63">
        <v>400</v>
      </c>
      <c r="F31" s="63">
        <v>462.92399999999998</v>
      </c>
      <c r="G31" s="63">
        <v>925.84799999999996</v>
      </c>
      <c r="H31" s="63">
        <v>1157.31</v>
      </c>
      <c r="I31" s="63">
        <v>1157.31</v>
      </c>
      <c r="J31" s="63">
        <v>1388.7719999999999</v>
      </c>
      <c r="K31" s="17"/>
      <c r="L31" s="69">
        <f t="shared" si="1"/>
        <v>356.45148</v>
      </c>
      <c r="M31" s="1"/>
      <c r="O31" s="17"/>
      <c r="P31" s="17"/>
    </row>
    <row r="32" spans="1:16" ht="15.75">
      <c r="A32" s="55" t="s">
        <v>23</v>
      </c>
      <c r="B32" s="63">
        <v>1851.6959999999999</v>
      </c>
      <c r="C32" s="63">
        <v>130</v>
      </c>
      <c r="D32" s="63">
        <f t="shared" si="0"/>
        <v>1321.6959999999999</v>
      </c>
      <c r="E32" s="63">
        <v>400</v>
      </c>
      <c r="F32" s="63">
        <v>231.46199999999999</v>
      </c>
      <c r="G32" s="63">
        <v>231.46199999999999</v>
      </c>
      <c r="H32" s="63">
        <v>462.92399999999998</v>
      </c>
      <c r="I32" s="63">
        <v>462.92399999999998</v>
      </c>
      <c r="J32" s="63">
        <v>462.92399999999998</v>
      </c>
      <c r="L32" s="69">
        <f t="shared" si="1"/>
        <v>129.61872</v>
      </c>
      <c r="M32" s="1"/>
    </row>
    <row r="33" spans="1:13" ht="15.75">
      <c r="A33" s="55" t="s">
        <v>24</v>
      </c>
      <c r="B33" s="63">
        <v>8332.6319999999996</v>
      </c>
      <c r="C33" s="63">
        <v>580</v>
      </c>
      <c r="D33" s="63">
        <f t="shared" si="0"/>
        <v>7352.6319999999996</v>
      </c>
      <c r="E33" s="63">
        <v>400</v>
      </c>
      <c r="F33" s="63">
        <v>694.38599999999997</v>
      </c>
      <c r="G33" s="63">
        <v>1388.7719999999999</v>
      </c>
      <c r="H33" s="63">
        <v>1851.6959999999999</v>
      </c>
      <c r="I33" s="63">
        <v>2083.1579999999999</v>
      </c>
      <c r="J33" s="63">
        <v>2314.62</v>
      </c>
      <c r="L33" s="69">
        <f t="shared" si="1"/>
        <v>583.28424000000007</v>
      </c>
      <c r="M33" s="1"/>
    </row>
    <row r="34" spans="1:13" ht="15.75">
      <c r="A34" s="55" t="s">
        <v>25</v>
      </c>
      <c r="B34" s="63">
        <v>24303.51</v>
      </c>
      <c r="C34" s="63">
        <v>1700</v>
      </c>
      <c r="D34" s="63">
        <f t="shared" si="0"/>
        <v>21403.51</v>
      </c>
      <c r="E34" s="63">
        <v>1200</v>
      </c>
      <c r="F34" s="63">
        <v>1157.31</v>
      </c>
      <c r="G34" s="63">
        <v>3471.93</v>
      </c>
      <c r="H34" s="63">
        <v>4629.24</v>
      </c>
      <c r="I34" s="63">
        <v>5786.55</v>
      </c>
      <c r="J34" s="63">
        <v>9258.48</v>
      </c>
      <c r="L34" s="69">
        <f t="shared" si="1"/>
        <v>1701.2456999999999</v>
      </c>
      <c r="M34" s="1"/>
    </row>
    <row r="35" spans="1:13" ht="14.25">
      <c r="A35" s="59" t="s">
        <v>41</v>
      </c>
      <c r="B35" s="65">
        <f>SUM(B8:B34)</f>
        <v>203686.55999999997</v>
      </c>
      <c r="C35" s="65">
        <f>SUM(C8:C34)</f>
        <v>14225</v>
      </c>
      <c r="D35" s="65">
        <f>SUM(D8:D34)</f>
        <v>185961.56</v>
      </c>
      <c r="E35" s="65">
        <v>3500</v>
      </c>
      <c r="F35" s="65">
        <v>13887.719999999998</v>
      </c>
      <c r="G35" s="65">
        <v>28932.749999999989</v>
      </c>
      <c r="H35" s="65">
        <v>42589.007999999994</v>
      </c>
      <c r="I35" s="65">
        <v>53930.645999999993</v>
      </c>
      <c r="J35" s="65">
        <v>64346.435999999987</v>
      </c>
      <c r="L35" s="65">
        <f>SUM(L8:L34)</f>
        <v>14258.0592</v>
      </c>
      <c r="M35" s="29"/>
    </row>
    <row r="36" spans="1:13" ht="40.5" customHeight="1">
      <c r="A36" s="78" t="s">
        <v>54</v>
      </c>
      <c r="B36" s="78"/>
      <c r="C36" s="78"/>
      <c r="D36" s="49"/>
      <c r="E36" s="49"/>
      <c r="F36" s="78"/>
      <c r="G36" s="78"/>
      <c r="H36" s="78" t="s">
        <v>53</v>
      </c>
      <c r="I36" s="78"/>
    </row>
    <row r="37" spans="1:13" ht="9.75" customHeight="1">
      <c r="A37" s="46"/>
      <c r="B37" s="47"/>
      <c r="C37" s="46"/>
      <c r="D37" s="46"/>
      <c r="E37" s="46"/>
      <c r="F37" s="46"/>
      <c r="G37" s="46"/>
      <c r="H37" s="46"/>
      <c r="I37" s="46"/>
    </row>
    <row r="38" spans="1:13" hidden="1">
      <c r="A38" s="48"/>
      <c r="B38" s="48"/>
      <c r="C38" s="48"/>
      <c r="D38" s="48"/>
      <c r="E38" s="48"/>
      <c r="F38" s="48"/>
      <c r="G38" s="48"/>
      <c r="H38" s="48"/>
      <c r="I38" s="48"/>
    </row>
    <row r="39" spans="1:13" ht="18.75" hidden="1">
      <c r="A39" s="78"/>
      <c r="B39" s="78"/>
      <c r="C39" s="45"/>
      <c r="D39" s="45"/>
      <c r="E39" s="45"/>
      <c r="F39" s="45"/>
      <c r="G39" s="45"/>
      <c r="H39" s="45"/>
      <c r="I39" s="45"/>
    </row>
    <row r="40" spans="1:13" ht="56.25" customHeight="1">
      <c r="A40" s="78" t="s">
        <v>70</v>
      </c>
      <c r="B40" s="78"/>
      <c r="C40" s="78"/>
      <c r="D40" s="78"/>
      <c r="E40" s="78"/>
      <c r="F40" s="78"/>
      <c r="G40" s="78"/>
      <c r="H40" s="78" t="s">
        <v>71</v>
      </c>
      <c r="I40" s="78"/>
    </row>
    <row r="43" spans="1:13">
      <c r="C43" s="17">
        <v>14225</v>
      </c>
      <c r="D43" s="69">
        <f>C35-C43</f>
        <v>0</v>
      </c>
    </row>
    <row r="47" spans="1:13">
      <c r="B47" s="69">
        <f>B35+775</f>
        <v>204461.55999999997</v>
      </c>
    </row>
  </sheetData>
  <mergeCells count="18">
    <mergeCell ref="I1:J1"/>
    <mergeCell ref="A3:J3"/>
    <mergeCell ref="A4:J4"/>
    <mergeCell ref="A5:A6"/>
    <mergeCell ref="B5:B6"/>
    <mergeCell ref="C5:C6"/>
    <mergeCell ref="D5:D6"/>
    <mergeCell ref="E5:E6"/>
    <mergeCell ref="F5:J5"/>
    <mergeCell ref="F2:J2"/>
    <mergeCell ref="H36:I36"/>
    <mergeCell ref="H40:I40"/>
    <mergeCell ref="A36:C36"/>
    <mergeCell ref="A40:C40"/>
    <mergeCell ref="F36:G36"/>
    <mergeCell ref="A39:B39"/>
    <mergeCell ref="D40:E40"/>
    <mergeCell ref="F40:G40"/>
  </mergeCells>
  <phoneticPr fontId="0" type="noConversion"/>
  <pageMargins left="1.2598425196850394" right="0.47244094488188981" top="0.39370078740157483" bottom="0.39370078740157483" header="0" footer="0"/>
  <pageSetup paperSize="9" scale="82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3"/>
  <sheetViews>
    <sheetView view="pageBreakPreview" topLeftCell="A16" workbookViewId="0">
      <selection activeCell="K2" sqref="K2:M3"/>
    </sheetView>
  </sheetViews>
  <sheetFormatPr defaultRowHeight="12.75"/>
  <cols>
    <col min="1" max="1" width="16.42578125" style="17" customWidth="1"/>
    <col min="2" max="2" width="7" style="17" customWidth="1"/>
    <col min="3" max="3" width="6.28515625" style="17" customWidth="1"/>
    <col min="4" max="4" width="7.28515625" style="17" customWidth="1"/>
    <col min="5" max="5" width="6.5703125" style="17" customWidth="1"/>
    <col min="6" max="6" width="7.42578125" style="17" customWidth="1"/>
    <col min="7" max="7" width="7.28515625" style="17" customWidth="1"/>
    <col min="8" max="9" width="10.140625" style="17" customWidth="1"/>
    <col min="10" max="10" width="9.7109375" style="17" customWidth="1"/>
    <col min="11" max="11" width="10.7109375" style="17" customWidth="1"/>
    <col min="12" max="12" width="10.5703125" style="17" customWidth="1"/>
    <col min="13" max="16384" width="9.140625" style="17"/>
  </cols>
  <sheetData>
    <row r="1" spans="1:16" ht="18.75" customHeight="1">
      <c r="G1" s="17">
        <v>19</v>
      </c>
    </row>
    <row r="2" spans="1:16" ht="18.75" customHeight="1">
      <c r="K2" s="97" t="s">
        <v>66</v>
      </c>
      <c r="L2" s="98"/>
      <c r="M2" s="98"/>
    </row>
    <row r="3" spans="1:16" ht="48" customHeight="1">
      <c r="K3" s="83" t="s">
        <v>69</v>
      </c>
      <c r="L3" s="98"/>
      <c r="M3" s="98"/>
    </row>
    <row r="4" spans="1:16" ht="15.75">
      <c r="A4" s="81" t="s">
        <v>60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6" s="21" customFormat="1" ht="23.25" customHeight="1">
      <c r="A5" s="84" t="s">
        <v>62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6" ht="45.75" customHeight="1">
      <c r="A6" s="94" t="s">
        <v>38</v>
      </c>
      <c r="B6" s="93" t="s">
        <v>48</v>
      </c>
      <c r="C6" s="93"/>
      <c r="D6" s="89" t="s">
        <v>47</v>
      </c>
      <c r="E6" s="89"/>
      <c r="F6" s="89"/>
      <c r="G6" s="89"/>
      <c r="H6" s="89"/>
      <c r="I6" s="89"/>
      <c r="J6" s="89"/>
      <c r="K6" s="89"/>
      <c r="L6" s="89"/>
      <c r="M6" s="89"/>
    </row>
    <row r="7" spans="1:16" ht="21.75" customHeight="1">
      <c r="A7" s="95"/>
      <c r="B7" s="99" t="s">
        <v>49</v>
      </c>
      <c r="C7" s="99" t="s">
        <v>50</v>
      </c>
      <c r="D7" s="89">
        <v>2016</v>
      </c>
      <c r="E7" s="90"/>
      <c r="F7" s="89">
        <v>2017</v>
      </c>
      <c r="G7" s="90"/>
      <c r="H7" s="89">
        <v>2018</v>
      </c>
      <c r="I7" s="90"/>
      <c r="J7" s="89">
        <v>2019</v>
      </c>
      <c r="K7" s="89"/>
      <c r="L7" s="89">
        <v>2020</v>
      </c>
      <c r="M7" s="89"/>
    </row>
    <row r="8" spans="1:16" ht="99.75" customHeight="1">
      <c r="A8" s="96"/>
      <c r="B8" s="100"/>
      <c r="C8" s="100"/>
      <c r="D8" s="32" t="s">
        <v>49</v>
      </c>
      <c r="E8" s="32" t="s">
        <v>51</v>
      </c>
      <c r="F8" s="32" t="s">
        <v>49</v>
      </c>
      <c r="G8" s="32" t="s">
        <v>51</v>
      </c>
      <c r="H8" s="32" t="s">
        <v>49</v>
      </c>
      <c r="I8" s="32" t="s">
        <v>51</v>
      </c>
      <c r="J8" s="32" t="s">
        <v>49</v>
      </c>
      <c r="K8" s="32" t="s">
        <v>51</v>
      </c>
      <c r="L8" s="32" t="s">
        <v>49</v>
      </c>
      <c r="M8" s="32" t="s">
        <v>51</v>
      </c>
    </row>
    <row r="9" spans="1:16" s="24" customFormat="1" ht="15">
      <c r="A9" s="39" t="s">
        <v>39</v>
      </c>
      <c r="B9" s="23"/>
      <c r="C9" s="23"/>
      <c r="D9" s="33"/>
      <c r="E9" s="23"/>
      <c r="F9" s="23"/>
      <c r="G9" s="23"/>
      <c r="H9" s="23"/>
      <c r="I9" s="23"/>
      <c r="J9" s="23"/>
      <c r="K9" s="23"/>
      <c r="L9" s="23"/>
      <c r="M9" s="34"/>
    </row>
    <row r="10" spans="1:16" ht="15.75">
      <c r="A10" s="25" t="s">
        <v>1</v>
      </c>
      <c r="B10" s="31">
        <v>70</v>
      </c>
      <c r="C10" s="26">
        <v>2205</v>
      </c>
      <c r="D10" s="26">
        <v>5</v>
      </c>
      <c r="E10" s="26">
        <v>157.5</v>
      </c>
      <c r="F10" s="26">
        <v>10</v>
      </c>
      <c r="G10" s="26">
        <v>315</v>
      </c>
      <c r="H10" s="26">
        <v>15</v>
      </c>
      <c r="I10" s="26">
        <v>472.5</v>
      </c>
      <c r="J10" s="26">
        <v>20</v>
      </c>
      <c r="K10" s="26">
        <v>630</v>
      </c>
      <c r="L10" s="26">
        <v>20</v>
      </c>
      <c r="M10" s="26">
        <v>630</v>
      </c>
      <c r="N10"/>
      <c r="O10"/>
      <c r="P10"/>
    </row>
    <row r="11" spans="1:16" ht="15.75">
      <c r="A11" s="25" t="s">
        <v>2</v>
      </c>
      <c r="B11" s="1">
        <v>34</v>
      </c>
      <c r="C11" s="26">
        <v>1071</v>
      </c>
      <c r="D11" s="26">
        <v>3</v>
      </c>
      <c r="E11" s="26">
        <v>94.5</v>
      </c>
      <c r="F11" s="26">
        <v>5</v>
      </c>
      <c r="G11" s="26">
        <v>157.5</v>
      </c>
      <c r="H11" s="26">
        <v>8</v>
      </c>
      <c r="I11" s="26">
        <v>252</v>
      </c>
      <c r="J11" s="26">
        <v>8</v>
      </c>
      <c r="K11" s="26">
        <v>252</v>
      </c>
      <c r="L11" s="26">
        <v>10</v>
      </c>
      <c r="M11" s="26">
        <v>315</v>
      </c>
      <c r="N11"/>
      <c r="O11"/>
      <c r="P11"/>
    </row>
    <row r="12" spans="1:16" ht="15.75">
      <c r="A12" s="25" t="s">
        <v>3</v>
      </c>
      <c r="B12" s="1">
        <v>40</v>
      </c>
      <c r="C12" s="26">
        <v>1260</v>
      </c>
      <c r="D12" s="26">
        <v>3</v>
      </c>
      <c r="E12" s="26">
        <v>94.5</v>
      </c>
      <c r="F12" s="26">
        <v>5</v>
      </c>
      <c r="G12" s="26">
        <v>157.5</v>
      </c>
      <c r="H12" s="26">
        <v>9</v>
      </c>
      <c r="I12" s="26">
        <v>283.5</v>
      </c>
      <c r="J12" s="26">
        <v>10</v>
      </c>
      <c r="K12" s="26">
        <v>315</v>
      </c>
      <c r="L12" s="26">
        <v>13</v>
      </c>
      <c r="M12" s="26">
        <v>409.5</v>
      </c>
      <c r="N12"/>
      <c r="O12"/>
      <c r="P12"/>
    </row>
    <row r="13" spans="1:16" ht="15.75">
      <c r="A13" s="25" t="s">
        <v>4</v>
      </c>
      <c r="B13" s="1">
        <v>1</v>
      </c>
      <c r="C13" s="26">
        <v>31.5</v>
      </c>
      <c r="D13" s="26"/>
      <c r="E13" s="26"/>
      <c r="F13" s="26">
        <v>1</v>
      </c>
      <c r="G13" s="26">
        <v>31.5</v>
      </c>
      <c r="H13" s="26"/>
      <c r="I13" s="26"/>
      <c r="J13" s="26"/>
      <c r="K13" s="26"/>
      <c r="L13" s="26"/>
      <c r="M13" s="26"/>
      <c r="N13"/>
      <c r="O13"/>
      <c r="P13"/>
    </row>
    <row r="14" spans="1:16" ht="15.75">
      <c r="A14" s="25" t="s">
        <v>5</v>
      </c>
      <c r="B14" s="1">
        <v>54</v>
      </c>
      <c r="C14" s="26">
        <v>1701</v>
      </c>
      <c r="D14" s="26">
        <v>4</v>
      </c>
      <c r="E14" s="26">
        <v>126</v>
      </c>
      <c r="F14" s="26">
        <v>5</v>
      </c>
      <c r="G14" s="26">
        <v>157.5</v>
      </c>
      <c r="H14" s="26">
        <v>10</v>
      </c>
      <c r="I14" s="26">
        <v>315</v>
      </c>
      <c r="J14" s="26">
        <v>15</v>
      </c>
      <c r="K14" s="26">
        <v>472.5</v>
      </c>
      <c r="L14" s="26">
        <v>20</v>
      </c>
      <c r="M14" s="26">
        <v>630</v>
      </c>
      <c r="N14"/>
      <c r="O14"/>
      <c r="P14"/>
    </row>
    <row r="15" spans="1:16" ht="15.75">
      <c r="A15" s="25" t="s">
        <v>6</v>
      </c>
      <c r="B15" s="31">
        <v>57</v>
      </c>
      <c r="C15" s="26">
        <v>1795.5</v>
      </c>
      <c r="D15" s="26">
        <v>4</v>
      </c>
      <c r="E15" s="26">
        <v>126</v>
      </c>
      <c r="F15" s="26">
        <v>6</v>
      </c>
      <c r="G15" s="26">
        <v>189</v>
      </c>
      <c r="H15" s="26">
        <v>12</v>
      </c>
      <c r="I15" s="26">
        <v>378</v>
      </c>
      <c r="J15" s="26">
        <v>15</v>
      </c>
      <c r="K15" s="26">
        <v>472.5</v>
      </c>
      <c r="L15" s="26">
        <v>20</v>
      </c>
      <c r="M15" s="26">
        <v>630</v>
      </c>
      <c r="N15"/>
      <c r="O15"/>
      <c r="P15"/>
    </row>
    <row r="16" spans="1:16" ht="15.75">
      <c r="A16" s="25" t="s">
        <v>7</v>
      </c>
      <c r="B16" s="1">
        <v>42</v>
      </c>
      <c r="C16" s="26">
        <v>1323</v>
      </c>
      <c r="D16" s="26">
        <v>2</v>
      </c>
      <c r="E16" s="26">
        <v>63</v>
      </c>
      <c r="F16" s="26">
        <v>5</v>
      </c>
      <c r="G16" s="26">
        <v>157.5</v>
      </c>
      <c r="H16" s="26">
        <v>10</v>
      </c>
      <c r="I16" s="26">
        <v>315</v>
      </c>
      <c r="J16" s="26">
        <v>15</v>
      </c>
      <c r="K16" s="26">
        <v>472.5</v>
      </c>
      <c r="L16" s="26">
        <v>10</v>
      </c>
      <c r="M16" s="26">
        <v>315</v>
      </c>
      <c r="N16"/>
      <c r="O16"/>
      <c r="P16"/>
    </row>
    <row r="17" spans="1:16" ht="15.75">
      <c r="A17" s="25" t="s">
        <v>8</v>
      </c>
      <c r="B17" s="1">
        <v>39</v>
      </c>
      <c r="C17" s="26">
        <v>1228.5</v>
      </c>
      <c r="D17" s="26">
        <v>2</v>
      </c>
      <c r="E17" s="26">
        <v>63</v>
      </c>
      <c r="F17" s="26">
        <v>5</v>
      </c>
      <c r="G17" s="26">
        <v>157.5</v>
      </c>
      <c r="H17" s="26">
        <v>8</v>
      </c>
      <c r="I17" s="26">
        <v>252</v>
      </c>
      <c r="J17" s="26">
        <v>12</v>
      </c>
      <c r="K17" s="26">
        <v>378</v>
      </c>
      <c r="L17" s="26">
        <v>12</v>
      </c>
      <c r="M17" s="26">
        <v>378</v>
      </c>
      <c r="N17"/>
      <c r="O17"/>
      <c r="P17"/>
    </row>
    <row r="18" spans="1:16" ht="15.75">
      <c r="A18" s="25" t="s">
        <v>9</v>
      </c>
      <c r="B18" s="1">
        <v>5</v>
      </c>
      <c r="C18" s="26">
        <v>157.5</v>
      </c>
      <c r="D18" s="26">
        <v>1</v>
      </c>
      <c r="E18" s="26">
        <v>31.5</v>
      </c>
      <c r="F18" s="26">
        <v>1</v>
      </c>
      <c r="G18" s="26">
        <v>31.5</v>
      </c>
      <c r="H18" s="26">
        <v>1</v>
      </c>
      <c r="I18" s="26">
        <v>31.5</v>
      </c>
      <c r="J18" s="26">
        <v>1</v>
      </c>
      <c r="K18" s="26">
        <v>31.5</v>
      </c>
      <c r="L18" s="26">
        <v>1</v>
      </c>
      <c r="M18" s="26">
        <v>31.5</v>
      </c>
      <c r="N18"/>
      <c r="O18"/>
      <c r="P18"/>
    </row>
    <row r="19" spans="1:16" ht="15.75">
      <c r="A19" s="25" t="s">
        <v>10</v>
      </c>
      <c r="B19" s="1">
        <v>15</v>
      </c>
      <c r="C19" s="26">
        <v>472.5</v>
      </c>
      <c r="D19" s="26">
        <v>1</v>
      </c>
      <c r="E19" s="26">
        <v>31.5</v>
      </c>
      <c r="F19" s="26">
        <v>3</v>
      </c>
      <c r="G19" s="26">
        <v>94.5</v>
      </c>
      <c r="H19" s="26">
        <v>3</v>
      </c>
      <c r="I19" s="26">
        <v>94.5</v>
      </c>
      <c r="J19" s="26">
        <v>3</v>
      </c>
      <c r="K19" s="26">
        <v>94.5</v>
      </c>
      <c r="L19" s="26">
        <v>5</v>
      </c>
      <c r="M19" s="26">
        <v>157.5</v>
      </c>
      <c r="N19"/>
      <c r="O19"/>
      <c r="P19"/>
    </row>
    <row r="20" spans="1:16" ht="15.75">
      <c r="A20" s="25" t="s">
        <v>11</v>
      </c>
      <c r="B20" s="1">
        <v>3</v>
      </c>
      <c r="C20" s="26">
        <v>94.5</v>
      </c>
      <c r="D20" s="26"/>
      <c r="E20" s="26"/>
      <c r="F20" s="26">
        <v>1</v>
      </c>
      <c r="G20" s="26">
        <v>31.5</v>
      </c>
      <c r="H20" s="26"/>
      <c r="I20" s="26">
        <v>0</v>
      </c>
      <c r="J20" s="26">
        <v>1</v>
      </c>
      <c r="K20" s="26">
        <v>31.5</v>
      </c>
      <c r="L20" s="26">
        <v>1</v>
      </c>
      <c r="M20" s="26">
        <v>31.5</v>
      </c>
      <c r="N20"/>
      <c r="O20"/>
      <c r="P20"/>
    </row>
    <row r="21" spans="1:16" ht="15.75">
      <c r="A21" s="25" t="s">
        <v>12</v>
      </c>
      <c r="B21" s="1">
        <v>2</v>
      </c>
      <c r="C21" s="26">
        <v>63</v>
      </c>
      <c r="D21" s="26"/>
      <c r="E21" s="26"/>
      <c r="F21" s="26">
        <v>1</v>
      </c>
      <c r="G21" s="26">
        <v>31.5</v>
      </c>
      <c r="H21" s="26"/>
      <c r="I21" s="26"/>
      <c r="J21" s="26">
        <v>1</v>
      </c>
      <c r="K21" s="26">
        <v>31.5</v>
      </c>
      <c r="L21" s="26"/>
      <c r="M21" s="26"/>
      <c r="N21"/>
      <c r="O21"/>
      <c r="P21"/>
    </row>
    <row r="22" spans="1:16" ht="15.75">
      <c r="A22" s="25" t="s">
        <v>13</v>
      </c>
      <c r="B22" s="1">
        <v>21</v>
      </c>
      <c r="C22" s="26">
        <v>661.5</v>
      </c>
      <c r="D22" s="26">
        <v>2</v>
      </c>
      <c r="E22" s="26">
        <v>63</v>
      </c>
      <c r="F22" s="26">
        <v>4</v>
      </c>
      <c r="G22" s="26">
        <v>126</v>
      </c>
      <c r="H22" s="26">
        <v>5</v>
      </c>
      <c r="I22" s="26">
        <v>157.5</v>
      </c>
      <c r="J22" s="26">
        <v>5</v>
      </c>
      <c r="K22" s="26">
        <v>157.5</v>
      </c>
      <c r="L22" s="26">
        <v>5</v>
      </c>
      <c r="M22" s="26">
        <v>157.5</v>
      </c>
      <c r="N22"/>
      <c r="O22"/>
      <c r="P22"/>
    </row>
    <row r="23" spans="1:16" ht="24.75" customHeight="1">
      <c r="A23" s="101">
        <v>20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/>
      <c r="O23"/>
      <c r="P23"/>
    </row>
    <row r="24" spans="1:16" ht="15.75">
      <c r="A24" s="25" t="s">
        <v>14</v>
      </c>
      <c r="B24" s="1">
        <v>8</v>
      </c>
      <c r="C24" s="26">
        <v>252</v>
      </c>
      <c r="D24" s="26">
        <v>1</v>
      </c>
      <c r="E24" s="26">
        <v>31.5</v>
      </c>
      <c r="F24" s="26">
        <v>2</v>
      </c>
      <c r="G24" s="26">
        <v>63</v>
      </c>
      <c r="H24" s="26">
        <v>2</v>
      </c>
      <c r="I24" s="26">
        <v>63</v>
      </c>
      <c r="J24" s="26">
        <v>2</v>
      </c>
      <c r="K24" s="26">
        <v>63</v>
      </c>
      <c r="L24" s="26">
        <v>1</v>
      </c>
      <c r="M24" s="26">
        <v>31.5</v>
      </c>
      <c r="N24"/>
      <c r="O24"/>
      <c r="P24"/>
    </row>
    <row r="25" spans="1:16" ht="15.75">
      <c r="A25" s="25" t="s">
        <v>15</v>
      </c>
      <c r="B25" s="1">
        <v>83</v>
      </c>
      <c r="C25" s="26">
        <v>2614.5</v>
      </c>
      <c r="D25" s="26">
        <v>4</v>
      </c>
      <c r="E25" s="26">
        <v>126</v>
      </c>
      <c r="F25" s="26">
        <v>10</v>
      </c>
      <c r="G25" s="26">
        <v>315</v>
      </c>
      <c r="H25" s="26">
        <v>15</v>
      </c>
      <c r="I25" s="26">
        <v>472.5</v>
      </c>
      <c r="J25" s="26">
        <v>22</v>
      </c>
      <c r="K25" s="26">
        <v>693</v>
      </c>
      <c r="L25" s="26">
        <v>32</v>
      </c>
      <c r="M25" s="26">
        <v>1008</v>
      </c>
      <c r="N25"/>
      <c r="O25"/>
      <c r="P25"/>
    </row>
    <row r="26" spans="1:16" ht="15.75">
      <c r="A26" s="25" t="s">
        <v>16</v>
      </c>
      <c r="B26" s="1">
        <v>74</v>
      </c>
      <c r="C26" s="26">
        <v>2331</v>
      </c>
      <c r="D26" s="26">
        <v>5</v>
      </c>
      <c r="E26" s="26">
        <v>157.5</v>
      </c>
      <c r="F26" s="26">
        <v>10</v>
      </c>
      <c r="G26" s="26">
        <v>315</v>
      </c>
      <c r="H26" s="26">
        <v>15</v>
      </c>
      <c r="I26" s="26">
        <v>472.5</v>
      </c>
      <c r="J26" s="26">
        <v>20</v>
      </c>
      <c r="K26" s="26">
        <v>630</v>
      </c>
      <c r="L26" s="26">
        <v>24</v>
      </c>
      <c r="M26" s="26">
        <v>756</v>
      </c>
      <c r="N26"/>
      <c r="O26"/>
      <c r="P26"/>
    </row>
    <row r="27" spans="1:16" ht="15.75">
      <c r="A27" s="25" t="s">
        <v>17</v>
      </c>
      <c r="B27" s="1">
        <v>15</v>
      </c>
      <c r="C27" s="26">
        <v>472.5</v>
      </c>
      <c r="D27" s="26">
        <v>1</v>
      </c>
      <c r="E27" s="26">
        <v>31.5</v>
      </c>
      <c r="F27" s="26">
        <v>2</v>
      </c>
      <c r="G27" s="26">
        <v>63</v>
      </c>
      <c r="H27" s="26">
        <v>4</v>
      </c>
      <c r="I27" s="26">
        <v>126</v>
      </c>
      <c r="J27" s="26">
        <v>4</v>
      </c>
      <c r="K27" s="26">
        <v>126</v>
      </c>
      <c r="L27" s="26">
        <v>4</v>
      </c>
      <c r="M27" s="26">
        <v>126</v>
      </c>
      <c r="N27"/>
      <c r="O27"/>
      <c r="P27"/>
    </row>
    <row r="28" spans="1:16" ht="15.75">
      <c r="A28" s="25" t="s">
        <v>18</v>
      </c>
      <c r="B28" s="1">
        <v>22</v>
      </c>
      <c r="C28" s="26">
        <v>693</v>
      </c>
      <c r="D28" s="26">
        <v>2</v>
      </c>
      <c r="E28" s="26">
        <v>63</v>
      </c>
      <c r="F28" s="26">
        <v>4</v>
      </c>
      <c r="G28" s="26">
        <v>126</v>
      </c>
      <c r="H28" s="26">
        <v>5</v>
      </c>
      <c r="I28" s="26">
        <v>157.5</v>
      </c>
      <c r="J28" s="26">
        <v>5</v>
      </c>
      <c r="K28" s="26">
        <v>157.5</v>
      </c>
      <c r="L28" s="26">
        <v>6</v>
      </c>
      <c r="M28" s="26">
        <v>189</v>
      </c>
      <c r="N28"/>
      <c r="O28"/>
      <c r="P28"/>
    </row>
    <row r="29" spans="1:16" ht="15.75">
      <c r="A29" s="25" t="s">
        <v>19</v>
      </c>
      <c r="B29" s="1">
        <v>16</v>
      </c>
      <c r="C29" s="26">
        <v>504</v>
      </c>
      <c r="D29" s="26">
        <v>1</v>
      </c>
      <c r="E29" s="26">
        <v>31.5</v>
      </c>
      <c r="F29" s="26">
        <v>3</v>
      </c>
      <c r="G29" s="26">
        <v>94.5</v>
      </c>
      <c r="H29" s="26">
        <v>3</v>
      </c>
      <c r="I29" s="26">
        <v>94.5</v>
      </c>
      <c r="J29" s="26">
        <v>4</v>
      </c>
      <c r="K29" s="26">
        <v>126</v>
      </c>
      <c r="L29" s="26">
        <v>5</v>
      </c>
      <c r="M29" s="26">
        <v>157.5</v>
      </c>
      <c r="N29"/>
      <c r="O29"/>
      <c r="P29"/>
    </row>
    <row r="30" spans="1:16" ht="15.75">
      <c r="A30" s="25" t="s">
        <v>20</v>
      </c>
      <c r="B30" s="1">
        <v>4</v>
      </c>
      <c r="C30" s="26">
        <v>126</v>
      </c>
      <c r="D30" s="26"/>
      <c r="E30" s="26">
        <v>0</v>
      </c>
      <c r="F30" s="26">
        <v>1</v>
      </c>
      <c r="G30" s="26">
        <v>31.5</v>
      </c>
      <c r="H30" s="26">
        <v>1</v>
      </c>
      <c r="I30" s="26">
        <v>31.5</v>
      </c>
      <c r="J30" s="26">
        <v>1</v>
      </c>
      <c r="K30" s="26">
        <v>31.5</v>
      </c>
      <c r="L30" s="26">
        <v>1</v>
      </c>
      <c r="M30" s="26">
        <v>31.5</v>
      </c>
      <c r="N30"/>
      <c r="O30"/>
      <c r="P30"/>
    </row>
    <row r="31" spans="1:16" ht="15.75">
      <c r="A31" s="25" t="s">
        <v>21</v>
      </c>
      <c r="B31" s="1">
        <v>34</v>
      </c>
      <c r="C31" s="26">
        <v>1071</v>
      </c>
      <c r="D31" s="26">
        <v>3</v>
      </c>
      <c r="E31" s="26">
        <v>94.5</v>
      </c>
      <c r="F31" s="26">
        <v>5</v>
      </c>
      <c r="G31" s="26">
        <v>157.5</v>
      </c>
      <c r="H31" s="26">
        <v>8</v>
      </c>
      <c r="I31" s="26">
        <v>252</v>
      </c>
      <c r="J31" s="26">
        <v>8</v>
      </c>
      <c r="K31" s="26">
        <v>252</v>
      </c>
      <c r="L31" s="26">
        <v>10</v>
      </c>
      <c r="M31" s="26">
        <v>315</v>
      </c>
      <c r="N31"/>
      <c r="O31"/>
      <c r="P31"/>
    </row>
    <row r="32" spans="1:16" ht="15.75">
      <c r="A32" s="25" t="s">
        <v>57</v>
      </c>
      <c r="B32" s="1">
        <v>70</v>
      </c>
      <c r="C32" s="26">
        <v>2205</v>
      </c>
      <c r="D32" s="26">
        <v>5</v>
      </c>
      <c r="E32" s="26">
        <v>157.5</v>
      </c>
      <c r="F32" s="26">
        <v>10</v>
      </c>
      <c r="G32" s="26">
        <v>315</v>
      </c>
      <c r="H32" s="26">
        <v>15</v>
      </c>
      <c r="I32" s="26">
        <v>472.5</v>
      </c>
      <c r="J32" s="26">
        <v>20</v>
      </c>
      <c r="K32" s="26">
        <v>630</v>
      </c>
      <c r="L32" s="26">
        <v>20</v>
      </c>
      <c r="M32" s="26">
        <v>630</v>
      </c>
      <c r="N32"/>
      <c r="O32"/>
      <c r="P32"/>
    </row>
    <row r="33" spans="1:17" s="24" customFormat="1" ht="15.75">
      <c r="A33" s="39" t="s">
        <v>40</v>
      </c>
      <c r="B33" s="1"/>
      <c r="C33" s="26"/>
      <c r="D33" s="27"/>
      <c r="E33" s="26"/>
      <c r="F33" s="27"/>
      <c r="G33" s="26"/>
      <c r="H33" s="27"/>
      <c r="I33" s="26"/>
      <c r="J33" s="27"/>
      <c r="K33" s="26"/>
      <c r="L33" s="27"/>
      <c r="M33" s="26"/>
      <c r="N33"/>
      <c r="O33"/>
      <c r="P33"/>
      <c r="Q33" s="17"/>
    </row>
    <row r="34" spans="1:17" s="24" customFormat="1" ht="15.75">
      <c r="A34" s="2" t="s">
        <v>22</v>
      </c>
      <c r="B34" s="1">
        <v>22</v>
      </c>
      <c r="C34" s="26">
        <v>693</v>
      </c>
      <c r="D34" s="26">
        <v>2</v>
      </c>
      <c r="E34" s="26">
        <v>63</v>
      </c>
      <c r="F34" s="26">
        <v>4</v>
      </c>
      <c r="G34" s="26">
        <v>126</v>
      </c>
      <c r="H34" s="26">
        <v>5</v>
      </c>
      <c r="I34" s="26">
        <v>157.5</v>
      </c>
      <c r="J34" s="26">
        <v>5</v>
      </c>
      <c r="K34" s="26">
        <v>157.5</v>
      </c>
      <c r="L34" s="26">
        <v>6</v>
      </c>
      <c r="M34" s="26">
        <v>189</v>
      </c>
      <c r="N34"/>
      <c r="O34"/>
      <c r="P34"/>
      <c r="Q34" s="17"/>
    </row>
    <row r="35" spans="1:17" ht="31.5">
      <c r="A35" s="2" t="s">
        <v>23</v>
      </c>
      <c r="B35" s="1">
        <v>8</v>
      </c>
      <c r="C35" s="26">
        <v>252</v>
      </c>
      <c r="D35" s="26">
        <v>1</v>
      </c>
      <c r="E35" s="26">
        <v>31.5</v>
      </c>
      <c r="F35" s="26">
        <v>1</v>
      </c>
      <c r="G35" s="26">
        <v>31.5</v>
      </c>
      <c r="H35" s="26">
        <v>2</v>
      </c>
      <c r="I35" s="26">
        <v>63</v>
      </c>
      <c r="J35" s="26">
        <v>2</v>
      </c>
      <c r="K35" s="26">
        <v>63</v>
      </c>
      <c r="L35" s="26">
        <v>2</v>
      </c>
      <c r="M35" s="26">
        <v>63</v>
      </c>
      <c r="N35"/>
      <c r="O35"/>
      <c r="P35"/>
    </row>
    <row r="36" spans="1:17" ht="15.75">
      <c r="A36" s="2" t="s">
        <v>24</v>
      </c>
      <c r="B36" s="1">
        <v>36</v>
      </c>
      <c r="C36" s="26">
        <v>1134</v>
      </c>
      <c r="D36" s="26">
        <v>3</v>
      </c>
      <c r="E36" s="26">
        <v>94.5</v>
      </c>
      <c r="F36" s="26">
        <v>6</v>
      </c>
      <c r="G36" s="26">
        <v>189</v>
      </c>
      <c r="H36" s="26">
        <v>8</v>
      </c>
      <c r="I36" s="26">
        <v>252</v>
      </c>
      <c r="J36" s="26">
        <v>9</v>
      </c>
      <c r="K36" s="26">
        <v>283.5</v>
      </c>
      <c r="L36" s="26">
        <v>10</v>
      </c>
      <c r="M36" s="26">
        <v>315</v>
      </c>
      <c r="N36"/>
      <c r="O36"/>
      <c r="P36"/>
    </row>
    <row r="37" spans="1:17" ht="15.75">
      <c r="A37" s="2" t="s">
        <v>25</v>
      </c>
      <c r="B37" s="1">
        <v>105</v>
      </c>
      <c r="C37" s="26">
        <v>3307.5</v>
      </c>
      <c r="D37" s="26">
        <v>5</v>
      </c>
      <c r="E37" s="26">
        <v>157.5</v>
      </c>
      <c r="F37" s="26">
        <v>15</v>
      </c>
      <c r="G37" s="26">
        <v>472.5</v>
      </c>
      <c r="H37" s="26">
        <v>20</v>
      </c>
      <c r="I37" s="26">
        <v>630</v>
      </c>
      <c r="J37" s="26">
        <v>25</v>
      </c>
      <c r="K37" s="26">
        <v>787.5</v>
      </c>
      <c r="L37" s="26">
        <v>40</v>
      </c>
      <c r="M37" s="26">
        <v>1260</v>
      </c>
      <c r="N37"/>
      <c r="O37"/>
      <c r="P37"/>
    </row>
    <row r="38" spans="1:17" ht="15">
      <c r="A38" s="28" t="s">
        <v>41</v>
      </c>
      <c r="B38" s="29">
        <f t="shared" ref="B38:M38" si="0">SUM(B10:B37)</f>
        <v>880</v>
      </c>
      <c r="C38" s="29">
        <f t="shared" si="0"/>
        <v>27720</v>
      </c>
      <c r="D38" s="29">
        <f t="shared" si="0"/>
        <v>60</v>
      </c>
      <c r="E38" s="29">
        <f t="shared" si="0"/>
        <v>1890</v>
      </c>
      <c r="F38" s="29">
        <f t="shared" si="0"/>
        <v>125</v>
      </c>
      <c r="G38" s="29">
        <f t="shared" si="0"/>
        <v>3937.5</v>
      </c>
      <c r="H38" s="29">
        <f t="shared" si="0"/>
        <v>184</v>
      </c>
      <c r="I38" s="29">
        <f t="shared" si="0"/>
        <v>5796</v>
      </c>
      <c r="J38" s="29">
        <f t="shared" si="0"/>
        <v>233</v>
      </c>
      <c r="K38" s="29">
        <f t="shared" si="0"/>
        <v>7339.5</v>
      </c>
      <c r="L38" s="29">
        <f t="shared" si="0"/>
        <v>278</v>
      </c>
      <c r="M38" s="29">
        <f t="shared" si="0"/>
        <v>8757</v>
      </c>
      <c r="N38"/>
      <c r="O38"/>
      <c r="P38"/>
    </row>
    <row r="39" spans="1:17" ht="14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7" ht="33" customHeight="1">
      <c r="A40" s="91" t="s">
        <v>52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</row>
    <row r="41" spans="1:17" ht="15">
      <c r="A41" s="92" t="s">
        <v>56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</row>
    <row r="42" spans="1:17" ht="24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spans="1:17" ht="40.5" customHeight="1">
      <c r="A43" s="78" t="s">
        <v>54</v>
      </c>
      <c r="B43" s="78"/>
      <c r="C43" s="78"/>
      <c r="D43" s="78"/>
      <c r="E43" s="78"/>
      <c r="F43" s="78"/>
      <c r="G43" s="78"/>
      <c r="H43" s="78"/>
      <c r="I43" s="78"/>
      <c r="K43" s="78" t="s">
        <v>53</v>
      </c>
      <c r="L43" s="78"/>
    </row>
    <row r="44" spans="1:17" ht="9.75" customHeight="1">
      <c r="A44" s="46"/>
      <c r="B44" s="47"/>
      <c r="C44" s="46"/>
      <c r="D44" s="46"/>
      <c r="E44" s="46"/>
      <c r="F44" s="46"/>
      <c r="G44" s="46"/>
      <c r="H44" s="46"/>
      <c r="I44" s="46"/>
      <c r="K44" s="46"/>
      <c r="L44" s="46"/>
    </row>
    <row r="45" spans="1:17" hidden="1">
      <c r="A45" s="48"/>
      <c r="B45" s="48"/>
      <c r="C45" s="48"/>
      <c r="D45" s="48"/>
      <c r="E45" s="48"/>
      <c r="F45" s="48"/>
      <c r="G45" s="48"/>
      <c r="H45" s="48"/>
      <c r="I45" s="48"/>
      <c r="K45" s="48"/>
      <c r="L45" s="48"/>
    </row>
    <row r="46" spans="1:17" ht="18.75" hidden="1">
      <c r="A46" s="78"/>
      <c r="B46" s="78"/>
      <c r="C46" s="45"/>
      <c r="D46" s="45"/>
      <c r="E46" s="45"/>
      <c r="F46" s="45"/>
      <c r="G46" s="45"/>
      <c r="H46" s="45"/>
      <c r="I46" s="45"/>
      <c r="K46" s="45"/>
      <c r="L46" s="45"/>
    </row>
    <row r="47" spans="1:17" ht="81" customHeight="1">
      <c r="A47" s="78" t="s">
        <v>72</v>
      </c>
      <c r="B47" s="78"/>
      <c r="C47" s="78"/>
      <c r="D47" s="78"/>
      <c r="E47" s="78"/>
      <c r="F47" s="78"/>
      <c r="G47" s="78"/>
      <c r="H47" s="78"/>
      <c r="I47" s="78"/>
      <c r="K47" s="78" t="s">
        <v>71</v>
      </c>
      <c r="L47" s="78"/>
    </row>
    <row r="48" spans="1:17" s="19" customFormat="1" ht="15.75">
      <c r="A48" s="79"/>
      <c r="B48" s="79"/>
      <c r="C48" s="79"/>
      <c r="D48" s="30"/>
      <c r="E48" s="30"/>
      <c r="F48" s="30"/>
      <c r="G48" s="30"/>
      <c r="H48" s="30"/>
      <c r="I48" s="30"/>
      <c r="J48" s="30"/>
      <c r="K48" s="30"/>
      <c r="L48" s="30"/>
    </row>
    <row r="49" spans="1:12" s="19" customFormat="1" ht="15.75">
      <c r="A49" s="79"/>
      <c r="B49" s="79"/>
      <c r="C49" s="79"/>
      <c r="D49" s="30"/>
      <c r="E49" s="30"/>
      <c r="F49" s="30"/>
      <c r="G49" s="30"/>
      <c r="H49" s="30"/>
      <c r="I49" s="30"/>
      <c r="J49" s="103"/>
      <c r="K49" s="103"/>
      <c r="L49" s="38"/>
    </row>
    <row r="50" spans="1:12" s="19" customFormat="1" ht="15"/>
    <row r="51" spans="1:12" s="19" customFormat="1" ht="15"/>
    <row r="52" spans="1:12" s="19" customFormat="1" ht="15.75">
      <c r="A52" s="79"/>
      <c r="B52" s="79"/>
      <c r="C52" s="79"/>
    </row>
    <row r="53" spans="1:12" s="19" customFormat="1" ht="15.75">
      <c r="A53" s="79"/>
      <c r="B53" s="79"/>
      <c r="C53" s="79"/>
      <c r="L53" s="38"/>
    </row>
  </sheetData>
  <mergeCells count="31">
    <mergeCell ref="J49:K49"/>
    <mergeCell ref="J7:K7"/>
    <mergeCell ref="D7:E7"/>
    <mergeCell ref="A52:C52"/>
    <mergeCell ref="A23:M23"/>
    <mergeCell ref="H43:I43"/>
    <mergeCell ref="A47:E47"/>
    <mergeCell ref="A43:E43"/>
    <mergeCell ref="F47:G47"/>
    <mergeCell ref="A46:B46"/>
    <mergeCell ref="H47:I47"/>
    <mergeCell ref="B6:C6"/>
    <mergeCell ref="A6:A8"/>
    <mergeCell ref="L7:M7"/>
    <mergeCell ref="K2:M2"/>
    <mergeCell ref="K3:M3"/>
    <mergeCell ref="K43:L43"/>
    <mergeCell ref="D6:M6"/>
    <mergeCell ref="A4:M4"/>
    <mergeCell ref="A5:M5"/>
    <mergeCell ref="F43:G43"/>
    <mergeCell ref="A53:C53"/>
    <mergeCell ref="F7:G7"/>
    <mergeCell ref="H7:I7"/>
    <mergeCell ref="A40:M40"/>
    <mergeCell ref="A41:M41"/>
    <mergeCell ref="A48:C48"/>
    <mergeCell ref="A49:C49"/>
    <mergeCell ref="K47:L47"/>
    <mergeCell ref="B7:B8"/>
    <mergeCell ref="C7:C8"/>
  </mergeCells>
  <phoneticPr fontId="0" type="noConversion"/>
  <pageMargins left="1.2598425196850394" right="0.47244094488188981" top="0.82677165354330717" bottom="0.78740157480314965" header="0" footer="0"/>
  <pageSetup paperSize="9" scale="96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zoomScaleSheetLayoutView="100" workbookViewId="0">
      <selection activeCell="D3" sqref="D3"/>
    </sheetView>
  </sheetViews>
  <sheetFormatPr defaultRowHeight="15"/>
  <cols>
    <col min="1" max="1" width="18.42578125" customWidth="1"/>
    <col min="2" max="2" width="32" customWidth="1"/>
    <col min="3" max="3" width="38.140625" customWidth="1"/>
    <col min="4" max="4" width="28.7109375" customWidth="1"/>
  </cols>
  <sheetData>
    <row r="1" spans="1:4" ht="14.25" customHeight="1">
      <c r="B1" s="104">
        <v>21</v>
      </c>
      <c r="C1" s="104"/>
    </row>
    <row r="2" spans="1:4" ht="18.75" customHeight="1">
      <c r="C2" s="68"/>
      <c r="D2" s="66" t="s">
        <v>67</v>
      </c>
    </row>
    <row r="3" spans="1:4" ht="52.5" customHeight="1">
      <c r="C3" s="68"/>
      <c r="D3" s="66" t="s">
        <v>69</v>
      </c>
    </row>
    <row r="4" spans="1:4" ht="33" customHeight="1">
      <c r="A4" s="105" t="s">
        <v>61</v>
      </c>
      <c r="B4" s="105"/>
      <c r="C4" s="105"/>
      <c r="D4" s="105"/>
    </row>
    <row r="5" spans="1:4" ht="13.5" customHeight="1">
      <c r="A5" s="52"/>
      <c r="B5" s="52"/>
      <c r="C5" s="52"/>
      <c r="D5" s="52"/>
    </row>
    <row r="6" spans="1:4" s="4" customFormat="1" ht="75" customHeight="1">
      <c r="A6" s="5" t="s">
        <v>0</v>
      </c>
      <c r="B6" s="5" t="s">
        <v>26</v>
      </c>
      <c r="C6" s="5" t="s">
        <v>27</v>
      </c>
      <c r="D6" s="5" t="s">
        <v>28</v>
      </c>
    </row>
    <row r="7" spans="1:4">
      <c r="A7" s="22" t="s">
        <v>39</v>
      </c>
      <c r="B7" s="6"/>
      <c r="C7" s="6"/>
      <c r="D7" s="6"/>
    </row>
    <row r="8" spans="1:4" ht="18.75" customHeight="1">
      <c r="A8" s="2" t="s">
        <v>2</v>
      </c>
      <c r="B8" s="6">
        <v>3</v>
      </c>
      <c r="C8" s="6">
        <v>3</v>
      </c>
      <c r="D8" s="40">
        <v>60</v>
      </c>
    </row>
    <row r="9" spans="1:4" ht="15.75">
      <c r="A9" s="2" t="s">
        <v>8</v>
      </c>
      <c r="B9" s="6">
        <v>2</v>
      </c>
      <c r="C9" s="6">
        <v>2</v>
      </c>
      <c r="D9" s="40">
        <v>200</v>
      </c>
    </row>
    <row r="10" spans="1:4" ht="15.75">
      <c r="A10" s="2" t="s">
        <v>10</v>
      </c>
      <c r="B10" s="6">
        <v>3</v>
      </c>
      <c r="C10" s="6">
        <v>2</v>
      </c>
      <c r="D10" s="40">
        <v>35</v>
      </c>
    </row>
    <row r="11" spans="1:4" ht="15.75">
      <c r="A11" s="2" t="s">
        <v>14</v>
      </c>
      <c r="B11" s="6">
        <v>2</v>
      </c>
      <c r="C11" s="6">
        <v>1</v>
      </c>
      <c r="D11" s="40">
        <v>45</v>
      </c>
    </row>
    <row r="12" spans="1:4" ht="15.75">
      <c r="A12" s="2" t="s">
        <v>16</v>
      </c>
      <c r="B12" s="6">
        <v>2</v>
      </c>
      <c r="C12" s="6">
        <v>2</v>
      </c>
      <c r="D12" s="40">
        <v>15</v>
      </c>
    </row>
    <row r="13" spans="1:4" ht="15.75">
      <c r="A13" s="3" t="s">
        <v>21</v>
      </c>
      <c r="B13" s="6">
        <v>4</v>
      </c>
      <c r="C13" s="6">
        <v>4</v>
      </c>
      <c r="D13" s="40">
        <v>170</v>
      </c>
    </row>
    <row r="14" spans="1:4" ht="15.75">
      <c r="A14" s="3" t="s">
        <v>57</v>
      </c>
      <c r="B14" s="6">
        <v>2</v>
      </c>
      <c r="C14" s="6">
        <v>2</v>
      </c>
      <c r="D14" s="40">
        <v>120</v>
      </c>
    </row>
    <row r="15" spans="1:4">
      <c r="A15" s="22" t="s">
        <v>40</v>
      </c>
      <c r="B15" s="6"/>
      <c r="C15" s="6"/>
      <c r="D15" s="40"/>
    </row>
    <row r="16" spans="1:4" ht="15.75">
      <c r="A16" s="2" t="s">
        <v>25</v>
      </c>
      <c r="B16" s="6">
        <v>2</v>
      </c>
      <c r="C16" s="6">
        <v>2</v>
      </c>
      <c r="D16" s="40">
        <v>130</v>
      </c>
    </row>
    <row r="17" spans="1:5">
      <c r="A17" s="28" t="s">
        <v>41</v>
      </c>
      <c r="B17" s="43">
        <f>SUM(B8:B16)</f>
        <v>20</v>
      </c>
      <c r="C17" s="43">
        <f>SUM(C8:C16)</f>
        <v>18</v>
      </c>
      <c r="D17" s="44">
        <f>SUM(D8:D16)</f>
        <v>775</v>
      </c>
    </row>
    <row r="19" spans="1:5" ht="41.25" customHeight="1">
      <c r="A19" s="78" t="s">
        <v>54</v>
      </c>
      <c r="B19" s="78"/>
      <c r="C19" s="45"/>
      <c r="D19" s="49" t="s">
        <v>53</v>
      </c>
      <c r="E19" s="49"/>
    </row>
    <row r="20" spans="1:5" ht="12" customHeight="1">
      <c r="A20" s="46"/>
      <c r="B20" s="47"/>
      <c r="C20" s="46"/>
      <c r="D20" s="46"/>
      <c r="E20" s="46"/>
    </row>
    <row r="21" spans="1:5" hidden="1">
      <c r="A21" s="48"/>
      <c r="B21" s="48"/>
      <c r="C21" s="48"/>
      <c r="D21" s="48"/>
      <c r="E21" s="48"/>
    </row>
    <row r="22" spans="1:5" ht="18.75" hidden="1">
      <c r="A22" s="78"/>
      <c r="B22" s="78"/>
      <c r="C22" s="45"/>
      <c r="D22" s="45"/>
      <c r="E22" s="45"/>
    </row>
    <row r="23" spans="1:5" ht="72" customHeight="1">
      <c r="A23" s="78" t="s">
        <v>72</v>
      </c>
      <c r="B23" s="78"/>
      <c r="C23" s="45"/>
      <c r="D23" s="49" t="s">
        <v>71</v>
      </c>
      <c r="E23" s="49"/>
    </row>
  </sheetData>
  <mergeCells count="5">
    <mergeCell ref="A23:B23"/>
    <mergeCell ref="B1:C1"/>
    <mergeCell ref="A4:D4"/>
    <mergeCell ref="A19:B19"/>
    <mergeCell ref="A22:B22"/>
  </mergeCells>
  <phoneticPr fontId="0" type="noConversion"/>
  <pageMargins left="1.299212598425197" right="0.39370078740157483" top="0.74803149606299213" bottom="0.74803149606299213" header="0" footer="0"/>
  <pageSetup paperSize="9" scale="95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Додаток 1</vt:lpstr>
      <vt:lpstr>Додаток 3</vt:lpstr>
      <vt:lpstr>Додаток 4</vt:lpstr>
      <vt:lpstr>Додаток 5</vt:lpstr>
      <vt:lpstr>Додаток 6</vt:lpstr>
      <vt:lpstr>Лист1</vt:lpstr>
      <vt:lpstr>'Додаток 1'!Область_печати</vt:lpstr>
      <vt:lpstr>'Додаток 3'!Область_печати</vt:lpstr>
      <vt:lpstr>'Додаток 4'!Область_печати</vt:lpstr>
      <vt:lpstr>'Додаток 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UVP_Max</cp:lastModifiedBy>
  <cp:lastPrinted>2016-07-27T09:15:09Z</cp:lastPrinted>
  <dcterms:created xsi:type="dcterms:W3CDTF">2016-06-10T09:58:17Z</dcterms:created>
  <dcterms:modified xsi:type="dcterms:W3CDTF">2016-08-11T05:56:26Z</dcterms:modified>
</cp:coreProperties>
</file>